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9405"/>
  </bookViews>
  <sheets>
    <sheet name="Nov 15" sheetId="1" r:id="rId1"/>
  </sheets>
  <calcPr calcId="124519"/>
</workbook>
</file>

<file path=xl/calcChain.xml><?xml version="1.0" encoding="utf-8"?>
<calcChain xmlns="http://schemas.openxmlformats.org/spreadsheetml/2006/main">
  <c r="F121" i="1"/>
  <c r="D121"/>
  <c r="B121"/>
  <c r="F119"/>
  <c r="D119"/>
  <c r="B119"/>
  <c r="F118"/>
  <c r="D118"/>
  <c r="B118"/>
  <c r="G117"/>
  <c r="E117"/>
  <c r="C117"/>
  <c r="G116"/>
  <c r="E116"/>
  <c r="C116"/>
  <c r="G115"/>
  <c r="E115"/>
  <c r="C115"/>
  <c r="G114"/>
  <c r="E114"/>
  <c r="C114"/>
  <c r="G113"/>
  <c r="E113"/>
  <c r="C113"/>
  <c r="F109"/>
  <c r="D109"/>
  <c r="B109"/>
  <c r="F107"/>
  <c r="D107"/>
  <c r="B107"/>
  <c r="F106"/>
  <c r="D106"/>
  <c r="B106"/>
  <c r="G105"/>
  <c r="E105"/>
  <c r="C105"/>
  <c r="G104"/>
  <c r="E104"/>
  <c r="C104"/>
  <c r="G103"/>
  <c r="E103"/>
  <c r="C103"/>
  <c r="G102"/>
  <c r="E102"/>
  <c r="C102"/>
  <c r="G101"/>
  <c r="E101"/>
  <c r="C101"/>
  <c r="F97"/>
  <c r="D97"/>
  <c r="B97"/>
  <c r="F95"/>
  <c r="D95"/>
  <c r="B95"/>
  <c r="F94"/>
  <c r="D94"/>
  <c r="B94"/>
  <c r="G93"/>
  <c r="E93"/>
  <c r="C93"/>
  <c r="G92"/>
  <c r="E92"/>
  <c r="C92"/>
  <c r="G91"/>
  <c r="E91"/>
  <c r="C91"/>
  <c r="G90"/>
  <c r="E90"/>
  <c r="C90"/>
  <c r="G89"/>
  <c r="E89"/>
  <c r="C89"/>
  <c r="F85"/>
  <c r="D85"/>
  <c r="B85"/>
  <c r="F83"/>
  <c r="D83"/>
  <c r="B83"/>
  <c r="F82"/>
  <c r="D82"/>
  <c r="B82"/>
  <c r="G81"/>
  <c r="E81"/>
  <c r="C81"/>
  <c r="G80"/>
  <c r="E80"/>
  <c r="C80"/>
  <c r="G79"/>
  <c r="E79"/>
  <c r="C79"/>
  <c r="G78"/>
  <c r="E78"/>
  <c r="C78"/>
  <c r="G77"/>
  <c r="E77"/>
  <c r="C77"/>
  <c r="F73"/>
  <c r="D73"/>
  <c r="B73"/>
  <c r="F71"/>
  <c r="D71"/>
  <c r="B71"/>
  <c r="F70"/>
  <c r="D70"/>
  <c r="B70"/>
  <c r="G69"/>
  <c r="E69"/>
  <c r="C69"/>
  <c r="G68"/>
  <c r="E68"/>
  <c r="C68"/>
  <c r="G67"/>
  <c r="E67"/>
  <c r="C67"/>
  <c r="G66"/>
  <c r="E66"/>
  <c r="C66"/>
  <c r="G65"/>
  <c r="E65"/>
  <c r="C65"/>
  <c r="F61"/>
  <c r="D61"/>
  <c r="B61"/>
  <c r="F59"/>
  <c r="D59"/>
  <c r="B59"/>
  <c r="F58"/>
  <c r="D58"/>
  <c r="B58"/>
  <c r="G57"/>
  <c r="E57"/>
  <c r="C57"/>
  <c r="G56"/>
  <c r="E56"/>
  <c r="C56"/>
  <c r="G55"/>
  <c r="E55"/>
  <c r="C55"/>
  <c r="G54"/>
  <c r="E54"/>
  <c r="C54"/>
  <c r="G53"/>
  <c r="E53"/>
  <c r="C53"/>
  <c r="F49"/>
  <c r="D49"/>
  <c r="B49"/>
  <c r="F47"/>
  <c r="D47"/>
  <c r="B47"/>
  <c r="F46"/>
  <c r="D46"/>
  <c r="B46"/>
  <c r="G45"/>
  <c r="E45"/>
  <c r="C45"/>
  <c r="G44"/>
  <c r="E44"/>
  <c r="C44"/>
  <c r="G43"/>
  <c r="E43"/>
  <c r="C43"/>
  <c r="G42"/>
  <c r="E42"/>
  <c r="C42"/>
  <c r="G41"/>
  <c r="E41"/>
  <c r="C41"/>
  <c r="F37"/>
  <c r="D37"/>
  <c r="B37"/>
  <c r="F35"/>
  <c r="D35"/>
  <c r="B35"/>
  <c r="F34"/>
  <c r="D34"/>
  <c r="B34"/>
  <c r="G33"/>
  <c r="E33"/>
  <c r="C33"/>
  <c r="G32"/>
  <c r="E32"/>
  <c r="C32"/>
  <c r="G31"/>
  <c r="E31"/>
  <c r="C31"/>
  <c r="G30"/>
  <c r="E30"/>
  <c r="C30"/>
  <c r="G29"/>
  <c r="E29"/>
  <c r="C29"/>
  <c r="F25"/>
  <c r="D25"/>
  <c r="B25"/>
  <c r="F23"/>
  <c r="D23"/>
  <c r="B23"/>
  <c r="F22"/>
  <c r="D22"/>
  <c r="B22"/>
  <c r="G21"/>
  <c r="E21"/>
  <c r="C21"/>
  <c r="G20"/>
  <c r="E20"/>
  <c r="C20"/>
  <c r="G19"/>
  <c r="E19"/>
  <c r="C19"/>
  <c r="G18"/>
  <c r="E18"/>
  <c r="C18"/>
  <c r="G17"/>
  <c r="E17"/>
  <c r="C17"/>
  <c r="F10"/>
  <c r="F12" s="1"/>
  <c r="F11"/>
  <c r="F13"/>
  <c r="G6"/>
  <c r="G7"/>
  <c r="G8"/>
  <c r="G9"/>
  <c r="G5"/>
  <c r="D10"/>
  <c r="D11"/>
  <c r="D13"/>
  <c r="E9"/>
  <c r="E8"/>
  <c r="E7"/>
  <c r="E6"/>
  <c r="E5"/>
  <c r="B13"/>
  <c r="B11"/>
  <c r="B10"/>
  <c r="C6"/>
  <c r="C7"/>
  <c r="C8"/>
  <c r="C9"/>
  <c r="C5"/>
  <c r="D96" l="1"/>
  <c r="G11"/>
  <c r="B12"/>
  <c r="G10"/>
  <c r="D12"/>
  <c r="G85"/>
  <c r="C10"/>
  <c r="E11"/>
  <c r="B96"/>
  <c r="F120"/>
  <c r="G121"/>
  <c r="G118"/>
  <c r="E118"/>
  <c r="E121"/>
  <c r="D120"/>
  <c r="C121"/>
  <c r="B120"/>
  <c r="F108"/>
  <c r="G109"/>
  <c r="G106"/>
  <c r="E107"/>
  <c r="D108"/>
  <c r="E106"/>
  <c r="C109"/>
  <c r="B108"/>
  <c r="F96"/>
  <c r="G97"/>
  <c r="G94"/>
  <c r="E94"/>
  <c r="E97"/>
  <c r="C97"/>
  <c r="G82"/>
  <c r="F84"/>
  <c r="E85"/>
  <c r="D84"/>
  <c r="E82"/>
  <c r="B84"/>
  <c r="C85"/>
  <c r="F72"/>
  <c r="G73"/>
  <c r="E73"/>
  <c r="E70"/>
  <c r="D72"/>
  <c r="C73"/>
  <c r="B72"/>
  <c r="F60"/>
  <c r="G61"/>
  <c r="G58"/>
  <c r="E61"/>
  <c r="E58"/>
  <c r="D60"/>
  <c r="C61"/>
  <c r="B60"/>
  <c r="E119"/>
  <c r="C118"/>
  <c r="C119"/>
  <c r="G119"/>
  <c r="E109"/>
  <c r="C106"/>
  <c r="C107"/>
  <c r="G107"/>
  <c r="C94"/>
  <c r="E95"/>
  <c r="C95"/>
  <c r="G95"/>
  <c r="C82"/>
  <c r="E83"/>
  <c r="C83"/>
  <c r="G83"/>
  <c r="C70"/>
  <c r="G70"/>
  <c r="E71"/>
  <c r="C71"/>
  <c r="G71"/>
  <c r="C58"/>
  <c r="E59"/>
  <c r="C59"/>
  <c r="G59"/>
  <c r="F48"/>
  <c r="G49"/>
  <c r="E46"/>
  <c r="E49"/>
  <c r="D48"/>
  <c r="C49"/>
  <c r="B48"/>
  <c r="C46"/>
  <c r="G46"/>
  <c r="E47"/>
  <c r="C47"/>
  <c r="G47"/>
  <c r="G34"/>
  <c r="G37"/>
  <c r="F36"/>
  <c r="E37"/>
  <c r="D36"/>
  <c r="E34"/>
  <c r="B36"/>
  <c r="C37"/>
  <c r="C34"/>
  <c r="E35"/>
  <c r="C35"/>
  <c r="G35"/>
  <c r="G25"/>
  <c r="G22"/>
  <c r="F24"/>
  <c r="E22"/>
  <c r="E25"/>
  <c r="D24"/>
  <c r="B24"/>
  <c r="C25"/>
  <c r="C22"/>
  <c r="E23"/>
  <c r="C23"/>
  <c r="G23"/>
  <c r="G13"/>
  <c r="C13"/>
  <c r="E13"/>
  <c r="E10"/>
  <c r="C11"/>
  <c r="C12" s="1"/>
  <c r="G12" l="1"/>
  <c r="E72"/>
  <c r="E12"/>
  <c r="G72"/>
  <c r="G120"/>
  <c r="E120"/>
  <c r="G108"/>
  <c r="E108"/>
  <c r="G96"/>
  <c r="E96"/>
  <c r="C96"/>
  <c r="G84"/>
  <c r="E84"/>
  <c r="G60"/>
  <c r="E60"/>
  <c r="C120"/>
  <c r="C108"/>
  <c r="C84"/>
  <c r="C72"/>
  <c r="C60"/>
  <c r="G48"/>
  <c r="E48"/>
  <c r="C48"/>
  <c r="G36"/>
  <c r="E36"/>
  <c r="C36"/>
  <c r="G24"/>
  <c r="E24"/>
  <c r="C24"/>
</calcChain>
</file>

<file path=xl/sharedStrings.xml><?xml version="1.0" encoding="utf-8"?>
<sst xmlns="http://schemas.openxmlformats.org/spreadsheetml/2006/main" count="168" uniqueCount="18">
  <si>
    <t>Sample No</t>
    <phoneticPr fontId="2" type="noConversion"/>
  </si>
  <si>
    <t>#10</t>
    <phoneticPr fontId="2" type="noConversion"/>
  </si>
  <si>
    <t>Density</t>
  </si>
  <si>
    <t>Density</t>
    <phoneticPr fontId="2" type="noConversion"/>
  </si>
  <si>
    <t>% Voids</t>
  </si>
  <si>
    <t>% Voids</t>
    <phoneticPr fontId="2" type="noConversion"/>
  </si>
  <si>
    <t>Min</t>
    <phoneticPr fontId="2" type="noConversion"/>
  </si>
  <si>
    <t>Max</t>
    <phoneticPr fontId="2" type="noConversion"/>
  </si>
  <si>
    <t>Av</t>
    <phoneticPr fontId="2" type="noConversion"/>
  </si>
  <si>
    <t>#11</t>
    <phoneticPr fontId="2" type="noConversion"/>
  </si>
  <si>
    <t>#12</t>
    <phoneticPr fontId="2" type="noConversion"/>
  </si>
  <si>
    <t xml:space="preserve">Core Air </t>
    <phoneticPr fontId="2" type="noConversion"/>
  </si>
  <si>
    <t>Diff</t>
    <phoneticPr fontId="2" type="noConversion"/>
  </si>
  <si>
    <t>Gmm</t>
    <phoneticPr fontId="2" type="noConversion"/>
  </si>
  <si>
    <t>Sample No</t>
    <phoneticPr fontId="2" type="noConversion"/>
  </si>
  <si>
    <t>Core</t>
    <phoneticPr fontId="2" type="noConversion"/>
  </si>
  <si>
    <t>PQI</t>
    <phoneticPr fontId="2" type="noConversion"/>
  </si>
  <si>
    <r>
      <t xml:space="preserve">Test inside Asphalt Surfaces (Int'l) Ltd.    (old pavement)
</t>
    </r>
    <r>
      <rPr>
        <sz val="11"/>
        <color theme="1"/>
        <rFont val="Arial"/>
        <family val="2"/>
      </rPr>
      <t>Test Person: AsphaltSurfaces‘ engineer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</si>
</sst>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"/>
  </numFmts>
  <fonts count="8">
    <font>
      <sz val="11"/>
      <color theme="1"/>
      <name val="宋体"/>
      <family val="2"/>
      <charset val="136"/>
      <scheme val="minor"/>
    </font>
    <font>
      <sz val="11"/>
      <color rgb="FFFF0000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sz val="11"/>
      <name val="宋体"/>
      <family val="2"/>
      <charset val="136"/>
      <scheme val="minor"/>
    </font>
    <font>
      <sz val="11"/>
      <color rgb="FFFF0000"/>
      <name val="宋体"/>
      <family val="1"/>
      <charset val="136"/>
      <scheme val="minor"/>
    </font>
    <font>
      <b/>
      <sz val="12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" fontId="0" fillId="0" borderId="1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176" fontId="4" fillId="0" borderId="6" xfId="0" applyNumberFormat="1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lang="zh-HK" sz="1600"/>
            </a:pPr>
            <a:r>
              <a:rPr lang="en-GB" altLang="en-US" sz="1600"/>
              <a:t>Actual/Measurement</a:t>
            </a:r>
            <a:r>
              <a:rPr lang="en-GB" altLang="en-US" sz="1600" baseline="0"/>
              <a:t> Air Void Content</a:t>
            </a:r>
            <a:endParaRPr lang="en-GB" altLang="en-US" sz="1600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'Nov 15'!$K$3</c:f>
              <c:strCache>
                <c:ptCount val="1"/>
                <c:pt idx="0">
                  <c:v>#10</c:v>
                </c:pt>
              </c:strCache>
            </c:strRef>
          </c:tx>
          <c:cat>
            <c:numRef>
              <c:f>'Nov 15'!$J$4:$J$13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'Nov 15'!$K$4:$K$13</c:f>
              <c:numCache>
                <c:formatCode>General</c:formatCode>
                <c:ptCount val="10"/>
                <c:pt idx="0">
                  <c:v>13.5</c:v>
                </c:pt>
                <c:pt idx="1">
                  <c:v>14.5</c:v>
                </c:pt>
                <c:pt idx="2">
                  <c:v>10.3</c:v>
                </c:pt>
                <c:pt idx="3">
                  <c:v>8.1</c:v>
                </c:pt>
                <c:pt idx="4">
                  <c:v>7.2</c:v>
                </c:pt>
                <c:pt idx="5">
                  <c:v>7.3</c:v>
                </c:pt>
                <c:pt idx="6">
                  <c:v>10.7</c:v>
                </c:pt>
                <c:pt idx="7">
                  <c:v>13.8</c:v>
                </c:pt>
                <c:pt idx="8">
                  <c:v>14.6</c:v>
                </c:pt>
                <c:pt idx="9">
                  <c:v>12.1</c:v>
                </c:pt>
              </c:numCache>
            </c:numRef>
          </c:val>
        </c:ser>
        <c:ser>
          <c:idx val="1"/>
          <c:order val="1"/>
          <c:tx>
            <c:strRef>
              <c:f>'Nov 15'!$L$3</c:f>
              <c:strCache>
                <c:ptCount val="1"/>
                <c:pt idx="0">
                  <c:v>#11</c:v>
                </c:pt>
              </c:strCache>
            </c:strRef>
          </c:tx>
          <c:cat>
            <c:numRef>
              <c:f>'Nov 15'!$J$4:$J$13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'Nov 15'!$L$4:$L$13</c:f>
              <c:numCache>
                <c:formatCode>General</c:formatCode>
                <c:ptCount val="10"/>
                <c:pt idx="0">
                  <c:v>12</c:v>
                </c:pt>
                <c:pt idx="1">
                  <c:v>10.4</c:v>
                </c:pt>
                <c:pt idx="2">
                  <c:v>9.5</c:v>
                </c:pt>
                <c:pt idx="3">
                  <c:v>5.4</c:v>
                </c:pt>
                <c:pt idx="4">
                  <c:v>3.4</c:v>
                </c:pt>
                <c:pt idx="5">
                  <c:v>5.4</c:v>
                </c:pt>
                <c:pt idx="6">
                  <c:v>8.5</c:v>
                </c:pt>
                <c:pt idx="7">
                  <c:v>10.199999999999999</c:v>
                </c:pt>
                <c:pt idx="8">
                  <c:v>11.4</c:v>
                </c:pt>
                <c:pt idx="9">
                  <c:v>11.1</c:v>
                </c:pt>
              </c:numCache>
            </c:numRef>
          </c:val>
        </c:ser>
        <c:ser>
          <c:idx val="2"/>
          <c:order val="2"/>
          <c:tx>
            <c:strRef>
              <c:f>'Nov 15'!$M$3</c:f>
              <c:strCache>
                <c:ptCount val="1"/>
                <c:pt idx="0">
                  <c:v>#12</c:v>
                </c:pt>
              </c:strCache>
            </c:strRef>
          </c:tx>
          <c:cat>
            <c:numRef>
              <c:f>'Nov 15'!$J$4:$J$13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'Nov 15'!$M$4:$M$13</c:f>
              <c:numCache>
                <c:formatCode>General</c:formatCode>
                <c:ptCount val="10"/>
                <c:pt idx="0">
                  <c:v>13.6</c:v>
                </c:pt>
                <c:pt idx="1">
                  <c:v>12.7</c:v>
                </c:pt>
                <c:pt idx="2">
                  <c:v>11.3</c:v>
                </c:pt>
                <c:pt idx="3">
                  <c:v>8.1999999999999993</c:v>
                </c:pt>
                <c:pt idx="4">
                  <c:v>5.2</c:v>
                </c:pt>
                <c:pt idx="5">
                  <c:v>7.9</c:v>
                </c:pt>
                <c:pt idx="6">
                  <c:v>10.199999999999999</c:v>
                </c:pt>
                <c:pt idx="7">
                  <c:v>10.5</c:v>
                </c:pt>
                <c:pt idx="8">
                  <c:v>13</c:v>
                </c:pt>
                <c:pt idx="9">
                  <c:v>10.1</c:v>
                </c:pt>
              </c:numCache>
            </c:numRef>
          </c:val>
        </c:ser>
        <c:ser>
          <c:idx val="3"/>
          <c:order val="3"/>
          <c:tx>
            <c:strRef>
              <c:f>'Nov 15'!$N$3</c:f>
              <c:strCache>
                <c:ptCount val="1"/>
                <c:pt idx="0">
                  <c:v>Core</c:v>
                </c:pt>
              </c:strCache>
            </c:strRef>
          </c:tx>
          <c:cat>
            <c:numRef>
              <c:f>'Nov 15'!$J$4:$J$13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'Nov 15'!$N$4:$N$13</c:f>
              <c:numCache>
                <c:formatCode>General</c:formatCode>
                <c:ptCount val="10"/>
                <c:pt idx="0">
                  <c:v>9.3000000000000007</c:v>
                </c:pt>
                <c:pt idx="1">
                  <c:v>8.4</c:v>
                </c:pt>
                <c:pt idx="2">
                  <c:v>7.9</c:v>
                </c:pt>
                <c:pt idx="3">
                  <c:v>5.0999999999999996</c:v>
                </c:pt>
                <c:pt idx="4">
                  <c:v>3.5</c:v>
                </c:pt>
                <c:pt idx="5">
                  <c:v>4.8</c:v>
                </c:pt>
                <c:pt idx="6">
                  <c:v>7.7</c:v>
                </c:pt>
                <c:pt idx="7">
                  <c:v>6.2</c:v>
                </c:pt>
                <c:pt idx="8">
                  <c:v>5.6</c:v>
                </c:pt>
                <c:pt idx="9">
                  <c:v>5.4</c:v>
                </c:pt>
              </c:numCache>
            </c:numRef>
          </c:val>
        </c:ser>
        <c:ser>
          <c:idx val="4"/>
          <c:order val="4"/>
          <c:tx>
            <c:strRef>
              <c:f>'Nov 15'!$O$3</c:f>
              <c:strCache>
                <c:ptCount val="1"/>
                <c:pt idx="0">
                  <c:v>PQI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cat>
            <c:numRef>
              <c:f>'Nov 15'!$J$4:$J$13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'Nov 15'!$O$4:$O$13</c:f>
              <c:numCache>
                <c:formatCode>General</c:formatCode>
                <c:ptCount val="10"/>
                <c:pt idx="0">
                  <c:v>8.6999999999999993</c:v>
                </c:pt>
                <c:pt idx="1">
                  <c:v>7</c:v>
                </c:pt>
                <c:pt idx="2">
                  <c:v>7.4</c:v>
                </c:pt>
                <c:pt idx="3">
                  <c:v>4.5</c:v>
                </c:pt>
                <c:pt idx="4">
                  <c:v>4.4000000000000004</c:v>
                </c:pt>
                <c:pt idx="5">
                  <c:v>5.6999999999999993</c:v>
                </c:pt>
                <c:pt idx="6">
                  <c:v>5.8000000000000007</c:v>
                </c:pt>
                <c:pt idx="7">
                  <c:v>6.1</c:v>
                </c:pt>
                <c:pt idx="8">
                  <c:v>6.6999999999999993</c:v>
                </c:pt>
                <c:pt idx="9">
                  <c:v>6</c:v>
                </c:pt>
              </c:numCache>
            </c:numRef>
          </c:val>
        </c:ser>
        <c:marker val="1"/>
        <c:axId val="122366976"/>
        <c:axId val="122393728"/>
      </c:lineChart>
      <c:catAx>
        <c:axId val="12236697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lang="zh-HK" baseline="0"/>
            </a:pPr>
            <a:endParaRPr lang="zh-CN"/>
          </a:p>
        </c:txPr>
        <c:crossAx val="122393728"/>
        <c:crosses val="autoZero"/>
        <c:auto val="1"/>
        <c:lblAlgn val="ctr"/>
        <c:lblOffset val="100"/>
      </c:catAx>
      <c:valAx>
        <c:axId val="1223937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zh-HK"/>
                </a:pPr>
                <a:r>
                  <a:rPr lang="en-US" altLang="en-US"/>
                  <a:t>% of Air Void Content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zh-HK"/>
            </a:pPr>
            <a:endParaRPr lang="zh-CN"/>
          </a:p>
        </c:txPr>
        <c:crossAx val="122366976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zh-HK"/>
          </a:pPr>
          <a:endParaRPr lang="zh-CN"/>
        </a:p>
      </c:txPr>
    </c:legend>
    <c:plotVisOnly val="1"/>
    <c:dispBlanksAs val="gap"/>
  </c:chart>
  <c:txPr>
    <a:bodyPr/>
    <a:lstStyle/>
    <a:p>
      <a:pPr>
        <a:defRPr baseline="0"/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600074</xdr:colOff>
      <xdr:row>13</xdr:row>
      <xdr:rowOff>195262</xdr:rowOff>
    </xdr:from>
    <xdr:to>
      <xdr:col>21</xdr:col>
      <xdr:colOff>381000</xdr:colOff>
      <xdr:row>36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361950</xdr:colOff>
      <xdr:row>0</xdr:row>
      <xdr:rowOff>104776</xdr:rowOff>
    </xdr:from>
    <xdr:to>
      <xdr:col>18</xdr:col>
      <xdr:colOff>47625</xdr:colOff>
      <xdr:row>12</xdr:row>
      <xdr:rowOff>106070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53550" y="104776"/>
          <a:ext cx="1743075" cy="23253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workbookViewId="0">
      <selection activeCell="N1" sqref="N1"/>
    </sheetView>
  </sheetViews>
  <sheetFormatPr defaultRowHeight="13.5"/>
  <cols>
    <col min="1" max="1" width="10.5" bestFit="1" customWidth="1"/>
    <col min="2" max="7" width="8.5" bestFit="1" customWidth="1"/>
    <col min="8" max="8" width="10.5" bestFit="1" customWidth="1"/>
    <col min="10" max="10" width="10.5" bestFit="1" customWidth="1"/>
    <col min="11" max="15" width="7.25" customWidth="1"/>
  </cols>
  <sheetData>
    <row r="1" spans="1:17" s="20" customFormat="1" ht="34.5" customHeight="1">
      <c r="A1" s="21" t="s">
        <v>17</v>
      </c>
      <c r="B1" s="21"/>
      <c r="C1" s="21"/>
      <c r="D1" s="21"/>
      <c r="E1" s="21"/>
      <c r="F1" s="21"/>
      <c r="G1" s="21"/>
      <c r="H1" s="21"/>
      <c r="I1" s="19"/>
      <c r="J1" s="19"/>
      <c r="K1" s="19"/>
      <c r="L1" s="19"/>
      <c r="M1" s="19"/>
      <c r="N1" s="19"/>
      <c r="O1" s="19"/>
      <c r="P1" s="19"/>
      <c r="Q1" s="19"/>
    </row>
    <row r="2" spans="1:17">
      <c r="A2" t="s">
        <v>13</v>
      </c>
      <c r="B2">
        <v>2390</v>
      </c>
    </row>
    <row r="3" spans="1:17">
      <c r="A3" s="3" t="s">
        <v>0</v>
      </c>
      <c r="B3" s="22" t="s">
        <v>1</v>
      </c>
      <c r="C3" s="22"/>
      <c r="D3" s="22" t="s">
        <v>9</v>
      </c>
      <c r="E3" s="22"/>
      <c r="F3" s="22" t="s">
        <v>10</v>
      </c>
      <c r="G3" s="22"/>
      <c r="H3" s="3" t="s">
        <v>11</v>
      </c>
      <c r="J3" s="4" t="s">
        <v>14</v>
      </c>
      <c r="K3" s="4" t="s">
        <v>1</v>
      </c>
      <c r="L3" s="4" t="s">
        <v>9</v>
      </c>
      <c r="M3" s="4" t="s">
        <v>10</v>
      </c>
      <c r="N3" s="4" t="s">
        <v>15</v>
      </c>
      <c r="O3" s="18" t="s">
        <v>16</v>
      </c>
    </row>
    <row r="4" spans="1:17">
      <c r="A4" s="23">
        <v>21</v>
      </c>
      <c r="B4" s="4" t="s">
        <v>3</v>
      </c>
      <c r="C4" s="4" t="s">
        <v>5</v>
      </c>
      <c r="D4" s="3" t="s">
        <v>2</v>
      </c>
      <c r="E4" s="3" t="s">
        <v>4</v>
      </c>
      <c r="F4" s="3" t="s">
        <v>2</v>
      </c>
      <c r="G4" s="3" t="s">
        <v>4</v>
      </c>
      <c r="H4" s="3" t="s">
        <v>5</v>
      </c>
      <c r="J4" s="4">
        <v>21</v>
      </c>
      <c r="K4" s="4">
        <v>13.5</v>
      </c>
      <c r="L4" s="4">
        <v>12</v>
      </c>
      <c r="M4" s="4">
        <v>13.6</v>
      </c>
      <c r="N4" s="4">
        <v>9.3000000000000007</v>
      </c>
      <c r="O4" s="4">
        <v>8.6999999999999993</v>
      </c>
    </row>
    <row r="5" spans="1:17">
      <c r="A5" s="24"/>
      <c r="B5" s="1">
        <v>2114</v>
      </c>
      <c r="C5" s="2">
        <f>($B$2-B5)/$B$2%</f>
        <v>11.548117154811717</v>
      </c>
      <c r="D5" s="1">
        <v>2048</v>
      </c>
      <c r="E5" s="2">
        <f>($B$2-D5)/$B$2%</f>
        <v>14.309623430962343</v>
      </c>
      <c r="F5" s="1">
        <v>2081</v>
      </c>
      <c r="G5" s="2">
        <f>($B$2-F5)/$B$2%</f>
        <v>12.92887029288703</v>
      </c>
      <c r="H5" s="13"/>
      <c r="J5" s="4">
        <v>22</v>
      </c>
      <c r="K5" s="4">
        <v>14.5</v>
      </c>
      <c r="L5" s="4">
        <v>10.4</v>
      </c>
      <c r="M5" s="4">
        <v>12.7</v>
      </c>
      <c r="N5" s="4">
        <v>8.4</v>
      </c>
      <c r="O5" s="18">
        <v>7</v>
      </c>
    </row>
    <row r="6" spans="1:17">
      <c r="A6" s="24"/>
      <c r="B6" s="1">
        <v>2122</v>
      </c>
      <c r="C6" s="2">
        <f>($B$2-B6)/$B$2%</f>
        <v>11.213389121338913</v>
      </c>
      <c r="D6" s="1">
        <v>2094</v>
      </c>
      <c r="E6" s="2">
        <f>($B$2-D6)/$B$2%</f>
        <v>12.384937238493725</v>
      </c>
      <c r="F6" s="1">
        <v>2083</v>
      </c>
      <c r="G6" s="2">
        <f>($B$2-F6)/$B$2%</f>
        <v>12.84518828451883</v>
      </c>
      <c r="H6" s="14"/>
      <c r="J6" s="4">
        <v>23</v>
      </c>
      <c r="K6" s="4">
        <v>10.3</v>
      </c>
      <c r="L6" s="4">
        <v>9.5</v>
      </c>
      <c r="M6" s="4">
        <v>11.3</v>
      </c>
      <c r="N6" s="4">
        <v>7.9</v>
      </c>
      <c r="O6" s="18">
        <v>7.4</v>
      </c>
    </row>
    <row r="7" spans="1:17">
      <c r="A7" s="24"/>
      <c r="B7" s="1">
        <v>2013</v>
      </c>
      <c r="C7" s="2">
        <f>($B$2-B7)/$B$2%</f>
        <v>15.774058577405858</v>
      </c>
      <c r="D7" s="1">
        <v>2120</v>
      </c>
      <c r="E7" s="2">
        <f>($B$2-D7)/$B$2%</f>
        <v>11.297071129707113</v>
      </c>
      <c r="F7" s="1">
        <v>2076</v>
      </c>
      <c r="G7" s="2">
        <f>($B$2-F7)/$B$2%</f>
        <v>13.138075313807532</v>
      </c>
      <c r="H7" s="14"/>
      <c r="J7" s="4">
        <v>24</v>
      </c>
      <c r="K7" s="4">
        <v>8.1</v>
      </c>
      <c r="L7" s="4">
        <v>5.4</v>
      </c>
      <c r="M7" s="4">
        <v>8.1999999999999993</v>
      </c>
      <c r="N7" s="4">
        <v>5.0999999999999996</v>
      </c>
      <c r="O7" s="18">
        <v>4.5</v>
      </c>
    </row>
    <row r="8" spans="1:17">
      <c r="A8" s="24"/>
      <c r="B8" s="1">
        <v>2037</v>
      </c>
      <c r="C8" s="2">
        <f>($B$2-B8)/$B$2%</f>
        <v>14.769874476987448</v>
      </c>
      <c r="D8" s="1">
        <v>2128</v>
      </c>
      <c r="E8" s="2">
        <f>($B$2-D8)/$B$2%</f>
        <v>10.96234309623431</v>
      </c>
      <c r="F8" s="1">
        <v>2012</v>
      </c>
      <c r="G8" s="2">
        <f>($B$2-F8)/$B$2%</f>
        <v>15.815899581589958</v>
      </c>
      <c r="H8" s="14"/>
      <c r="J8" s="4">
        <v>25</v>
      </c>
      <c r="K8" s="4">
        <v>7.2</v>
      </c>
      <c r="L8" s="4">
        <v>3.4</v>
      </c>
      <c r="M8" s="4">
        <v>5.2</v>
      </c>
      <c r="N8" s="4">
        <v>3.5</v>
      </c>
      <c r="O8" s="18">
        <v>4.4000000000000004</v>
      </c>
    </row>
    <row r="9" spans="1:17">
      <c r="A9" s="25"/>
      <c r="B9" s="1">
        <v>2054</v>
      </c>
      <c r="C9" s="2">
        <f>($B$2-B9)/$B$2%</f>
        <v>14.058577405857742</v>
      </c>
      <c r="D9" s="1">
        <v>2126</v>
      </c>
      <c r="E9" s="2">
        <f>($B$2-D9)/$B$2%</f>
        <v>11.046025104602512</v>
      </c>
      <c r="F9" s="1">
        <v>2068</v>
      </c>
      <c r="G9" s="2">
        <f>($B$2-F9)/$B$2%</f>
        <v>13.472803347280335</v>
      </c>
      <c r="H9" s="14"/>
      <c r="J9" s="4">
        <v>26</v>
      </c>
      <c r="K9" s="4">
        <v>7.3</v>
      </c>
      <c r="L9" s="4">
        <v>5.4</v>
      </c>
      <c r="M9" s="4">
        <v>7.9</v>
      </c>
      <c r="N9" s="4">
        <v>4.8</v>
      </c>
      <c r="O9" s="18">
        <v>5.6999999999999993</v>
      </c>
    </row>
    <row r="10" spans="1:17">
      <c r="A10" s="11" t="s">
        <v>7</v>
      </c>
      <c r="B10" s="7">
        <f t="shared" ref="B10:G10" si="0">MAX(B5:B9)</f>
        <v>2122</v>
      </c>
      <c r="C10" s="9">
        <f t="shared" si="0"/>
        <v>15.774058577405858</v>
      </c>
      <c r="D10" s="7">
        <f t="shared" si="0"/>
        <v>2128</v>
      </c>
      <c r="E10" s="9">
        <f t="shared" si="0"/>
        <v>14.309623430962343</v>
      </c>
      <c r="F10" s="7">
        <f t="shared" si="0"/>
        <v>2083</v>
      </c>
      <c r="G10" s="9">
        <f t="shared" si="0"/>
        <v>15.815899581589958</v>
      </c>
      <c r="H10" s="14"/>
      <c r="J10" s="4">
        <v>27</v>
      </c>
      <c r="K10" s="4">
        <v>10.7</v>
      </c>
      <c r="L10" s="4">
        <v>8.5</v>
      </c>
      <c r="M10" s="4">
        <v>10.199999999999999</v>
      </c>
      <c r="N10" s="4">
        <v>7.7</v>
      </c>
      <c r="O10" s="18">
        <v>5.8000000000000007</v>
      </c>
    </row>
    <row r="11" spans="1:17">
      <c r="A11" s="11" t="s">
        <v>6</v>
      </c>
      <c r="B11" s="8">
        <f t="shared" ref="B11:G11" si="1">MIN(B5:B9)</f>
        <v>2013</v>
      </c>
      <c r="C11" s="10">
        <f t="shared" si="1"/>
        <v>11.213389121338913</v>
      </c>
      <c r="D11" s="8">
        <f t="shared" si="1"/>
        <v>2048</v>
      </c>
      <c r="E11" s="10">
        <f t="shared" si="1"/>
        <v>10.96234309623431</v>
      </c>
      <c r="F11" s="8">
        <f t="shared" si="1"/>
        <v>2012</v>
      </c>
      <c r="G11" s="10">
        <f t="shared" si="1"/>
        <v>12.84518828451883</v>
      </c>
      <c r="H11" s="14"/>
      <c r="J11" s="4">
        <v>28</v>
      </c>
      <c r="K11" s="4">
        <v>13.8</v>
      </c>
      <c r="L11" s="4">
        <v>10.199999999999999</v>
      </c>
      <c r="M11" s="4">
        <v>10.5</v>
      </c>
      <c r="N11" s="4">
        <v>6.2</v>
      </c>
      <c r="O11" s="18">
        <v>6.1</v>
      </c>
    </row>
    <row r="12" spans="1:17">
      <c r="A12" s="15" t="s">
        <v>12</v>
      </c>
      <c r="B12" s="16">
        <f>B10-B11</f>
        <v>109</v>
      </c>
      <c r="C12" s="17">
        <f t="shared" ref="C12:G12" si="2">C10-C11</f>
        <v>4.560669456066945</v>
      </c>
      <c r="D12" s="16">
        <f t="shared" si="2"/>
        <v>80</v>
      </c>
      <c r="E12" s="17">
        <f t="shared" si="2"/>
        <v>3.3472803347280333</v>
      </c>
      <c r="F12" s="16">
        <f t="shared" si="2"/>
        <v>71</v>
      </c>
      <c r="G12" s="17">
        <f t="shared" si="2"/>
        <v>2.9707112970711282</v>
      </c>
      <c r="H12" s="14"/>
      <c r="J12" s="4">
        <v>29</v>
      </c>
      <c r="K12" s="4">
        <v>14.6</v>
      </c>
      <c r="L12" s="4">
        <v>11.4</v>
      </c>
      <c r="M12" s="4">
        <v>13</v>
      </c>
      <c r="N12" s="4">
        <v>5.6</v>
      </c>
      <c r="O12" s="18">
        <v>6.6999999999999993</v>
      </c>
    </row>
    <row r="13" spans="1:17">
      <c r="A13" s="12" t="s">
        <v>8</v>
      </c>
      <c r="B13" s="3">
        <f t="shared" ref="B13:G13" si="3">AVERAGE(B5:B9)</f>
        <v>2068</v>
      </c>
      <c r="C13" s="5">
        <f t="shared" si="3"/>
        <v>13.472803347280337</v>
      </c>
      <c r="D13" s="6">
        <f t="shared" si="3"/>
        <v>2103.1999999999998</v>
      </c>
      <c r="E13" s="5">
        <f t="shared" si="3"/>
        <v>12.000000000000002</v>
      </c>
      <c r="F13" s="6">
        <f t="shared" si="3"/>
        <v>2064</v>
      </c>
      <c r="G13" s="5">
        <f t="shared" si="3"/>
        <v>13.640167364016738</v>
      </c>
      <c r="H13" s="3">
        <v>9.3000000000000007</v>
      </c>
      <c r="J13" s="4">
        <v>30</v>
      </c>
      <c r="K13" s="4">
        <v>12.1</v>
      </c>
      <c r="L13" s="4">
        <v>11.1</v>
      </c>
      <c r="M13" s="4">
        <v>10.1</v>
      </c>
      <c r="N13" s="4">
        <v>5.4</v>
      </c>
      <c r="O13" s="18">
        <v>6</v>
      </c>
    </row>
    <row r="15" spans="1:17">
      <c r="A15" s="3" t="s">
        <v>0</v>
      </c>
      <c r="B15" s="22" t="s">
        <v>1</v>
      </c>
      <c r="C15" s="22"/>
      <c r="D15" s="22" t="s">
        <v>9</v>
      </c>
      <c r="E15" s="22"/>
      <c r="F15" s="22" t="s">
        <v>10</v>
      </c>
      <c r="G15" s="22"/>
      <c r="H15" s="3" t="s">
        <v>11</v>
      </c>
    </row>
    <row r="16" spans="1:17">
      <c r="A16" s="23">
        <v>22</v>
      </c>
      <c r="B16" s="4" t="s">
        <v>3</v>
      </c>
      <c r="C16" s="4" t="s">
        <v>5</v>
      </c>
      <c r="D16" s="3" t="s">
        <v>2</v>
      </c>
      <c r="E16" s="3" t="s">
        <v>4</v>
      </c>
      <c r="F16" s="3" t="s">
        <v>2</v>
      </c>
      <c r="G16" s="3" t="s">
        <v>4</v>
      </c>
      <c r="H16" s="3" t="s">
        <v>5</v>
      </c>
    </row>
    <row r="17" spans="1:8">
      <c r="A17" s="24"/>
      <c r="B17" s="1">
        <v>2095</v>
      </c>
      <c r="C17" s="2">
        <f>($B$2-B17)/$B$2%</f>
        <v>12.343096234309623</v>
      </c>
      <c r="D17" s="1">
        <v>2162</v>
      </c>
      <c r="E17" s="2">
        <f>($B$2-D17)/$B$2%</f>
        <v>9.5397489539748968</v>
      </c>
      <c r="F17" s="1">
        <v>2084</v>
      </c>
      <c r="G17" s="2">
        <f>($B$2-F17)/$B$2%</f>
        <v>12.803347280334728</v>
      </c>
      <c r="H17" s="13"/>
    </row>
    <row r="18" spans="1:8">
      <c r="A18" s="24"/>
      <c r="B18" s="1">
        <v>2094</v>
      </c>
      <c r="C18" s="2">
        <f>($B$2-B18)/$B$2%</f>
        <v>12.384937238493725</v>
      </c>
      <c r="D18" s="1">
        <v>2149</v>
      </c>
      <c r="E18" s="2">
        <f>($B$2-D18)/$B$2%</f>
        <v>10.083682008368202</v>
      </c>
      <c r="F18" s="1">
        <v>2074</v>
      </c>
      <c r="G18" s="2">
        <f>($B$2-F18)/$B$2%</f>
        <v>13.221757322175733</v>
      </c>
      <c r="H18" s="14"/>
    </row>
    <row r="19" spans="1:8">
      <c r="A19" s="24"/>
      <c r="B19" s="1">
        <v>2003</v>
      </c>
      <c r="C19" s="2">
        <f>($B$2-B19)/$B$2%</f>
        <v>16.192468619246863</v>
      </c>
      <c r="D19" s="1">
        <v>2132</v>
      </c>
      <c r="E19" s="2">
        <f>($B$2-D19)/$B$2%</f>
        <v>10.794979079497908</v>
      </c>
      <c r="F19" s="1">
        <v>2087</v>
      </c>
      <c r="G19" s="2">
        <f>($B$2-F19)/$B$2%</f>
        <v>12.677824267782427</v>
      </c>
      <c r="H19" s="14"/>
    </row>
    <row r="20" spans="1:8">
      <c r="A20" s="24"/>
      <c r="B20" s="1">
        <v>2002</v>
      </c>
      <c r="C20" s="2">
        <f>($B$2-B20)/$B$2%</f>
        <v>16.234309623430963</v>
      </c>
      <c r="D20" s="1">
        <v>2135</v>
      </c>
      <c r="E20" s="2">
        <f>($B$2-D20)/$B$2%</f>
        <v>10.669456066945607</v>
      </c>
      <c r="F20" s="1">
        <v>2092</v>
      </c>
      <c r="G20" s="2">
        <f>($B$2-F20)/$B$2%</f>
        <v>12.468619246861925</v>
      </c>
      <c r="H20" s="14"/>
    </row>
    <row r="21" spans="1:8">
      <c r="A21" s="25"/>
      <c r="B21" s="1">
        <v>2027</v>
      </c>
      <c r="C21" s="2">
        <f>($B$2-B21)/$B$2%</f>
        <v>15.188284518828453</v>
      </c>
      <c r="D21" s="1">
        <v>2132</v>
      </c>
      <c r="E21" s="2">
        <f>($B$2-D21)/$B$2%</f>
        <v>10.794979079497908</v>
      </c>
      <c r="F21" s="1">
        <v>2093</v>
      </c>
      <c r="G21" s="2">
        <f>($B$2-F21)/$B$2%</f>
        <v>12.426778242677825</v>
      </c>
      <c r="H21" s="14"/>
    </row>
    <row r="22" spans="1:8">
      <c r="A22" s="11" t="s">
        <v>7</v>
      </c>
      <c r="B22" s="7">
        <f t="shared" ref="B22:G22" si="4">MAX(B17:B21)</f>
        <v>2095</v>
      </c>
      <c r="C22" s="9">
        <f t="shared" si="4"/>
        <v>16.234309623430963</v>
      </c>
      <c r="D22" s="7">
        <f t="shared" si="4"/>
        <v>2162</v>
      </c>
      <c r="E22" s="9">
        <f t="shared" si="4"/>
        <v>10.794979079497908</v>
      </c>
      <c r="F22" s="7">
        <f t="shared" si="4"/>
        <v>2093</v>
      </c>
      <c r="G22" s="9">
        <f t="shared" si="4"/>
        <v>13.221757322175733</v>
      </c>
      <c r="H22" s="14"/>
    </row>
    <row r="23" spans="1:8">
      <c r="A23" s="11" t="s">
        <v>6</v>
      </c>
      <c r="B23" s="8">
        <f t="shared" ref="B23:G23" si="5">MIN(B17:B21)</f>
        <v>2002</v>
      </c>
      <c r="C23" s="10">
        <f t="shared" si="5"/>
        <v>12.343096234309623</v>
      </c>
      <c r="D23" s="8">
        <f t="shared" si="5"/>
        <v>2132</v>
      </c>
      <c r="E23" s="10">
        <f t="shared" si="5"/>
        <v>9.5397489539748968</v>
      </c>
      <c r="F23" s="8">
        <f t="shared" si="5"/>
        <v>2074</v>
      </c>
      <c r="G23" s="10">
        <f t="shared" si="5"/>
        <v>12.426778242677825</v>
      </c>
      <c r="H23" s="14"/>
    </row>
    <row r="24" spans="1:8">
      <c r="A24" s="15" t="s">
        <v>12</v>
      </c>
      <c r="B24" s="16">
        <f>B22-B23</f>
        <v>93</v>
      </c>
      <c r="C24" s="17">
        <f t="shared" ref="C24" si="6">C22-C23</f>
        <v>3.8912133891213401</v>
      </c>
      <c r="D24" s="16">
        <f t="shared" ref="D24" si="7">D22-D23</f>
        <v>30</v>
      </c>
      <c r="E24" s="17">
        <f t="shared" ref="E24" si="8">E22-E23</f>
        <v>1.2552301255230116</v>
      </c>
      <c r="F24" s="16">
        <f t="shared" ref="F24" si="9">F22-F23</f>
        <v>19</v>
      </c>
      <c r="G24" s="17">
        <f t="shared" ref="G24" si="10">G22-G23</f>
        <v>0.79497907949790836</v>
      </c>
      <c r="H24" s="14"/>
    </row>
    <row r="25" spans="1:8">
      <c r="A25" s="12" t="s">
        <v>8</v>
      </c>
      <c r="B25" s="3">
        <f t="shared" ref="B25:G25" si="11">AVERAGE(B17:B21)</f>
        <v>2044.2</v>
      </c>
      <c r="C25" s="5">
        <f t="shared" si="11"/>
        <v>14.468619246861925</v>
      </c>
      <c r="D25" s="6">
        <f t="shared" si="11"/>
        <v>2142</v>
      </c>
      <c r="E25" s="5">
        <f t="shared" si="11"/>
        <v>10.376569037656903</v>
      </c>
      <c r="F25" s="6">
        <f t="shared" si="11"/>
        <v>2086</v>
      </c>
      <c r="G25" s="5">
        <f t="shared" si="11"/>
        <v>12.719665271966528</v>
      </c>
      <c r="H25" s="3">
        <v>8.4</v>
      </c>
    </row>
    <row r="27" spans="1:8">
      <c r="A27" s="3" t="s">
        <v>0</v>
      </c>
      <c r="B27" s="22" t="s">
        <v>1</v>
      </c>
      <c r="C27" s="22"/>
      <c r="D27" s="22" t="s">
        <v>9</v>
      </c>
      <c r="E27" s="22"/>
      <c r="F27" s="22" t="s">
        <v>10</v>
      </c>
      <c r="G27" s="22"/>
      <c r="H27" s="3" t="s">
        <v>11</v>
      </c>
    </row>
    <row r="28" spans="1:8">
      <c r="A28" s="23">
        <v>23</v>
      </c>
      <c r="B28" s="4" t="s">
        <v>3</v>
      </c>
      <c r="C28" s="4" t="s">
        <v>5</v>
      </c>
      <c r="D28" s="3" t="s">
        <v>2</v>
      </c>
      <c r="E28" s="3" t="s">
        <v>4</v>
      </c>
      <c r="F28" s="3" t="s">
        <v>2</v>
      </c>
      <c r="G28" s="3" t="s">
        <v>4</v>
      </c>
      <c r="H28" s="3" t="s">
        <v>5</v>
      </c>
    </row>
    <row r="29" spans="1:8">
      <c r="A29" s="24"/>
      <c r="B29" s="1">
        <v>2135</v>
      </c>
      <c r="C29" s="2">
        <f>($B$2-B29)/$B$2%</f>
        <v>10.669456066945607</v>
      </c>
      <c r="D29" s="1">
        <v>2141</v>
      </c>
      <c r="E29" s="2">
        <f>($B$2-D29)/$B$2%</f>
        <v>10.418410041841005</v>
      </c>
      <c r="F29" s="1">
        <v>2113</v>
      </c>
      <c r="G29" s="2">
        <f>($B$2-F29)/$B$2%</f>
        <v>11.589958158995817</v>
      </c>
      <c r="H29" s="13"/>
    </row>
    <row r="30" spans="1:8">
      <c r="A30" s="24"/>
      <c r="B30" s="1">
        <v>2145</v>
      </c>
      <c r="C30" s="2">
        <f>($B$2-B30)/$B$2%</f>
        <v>10.251046025104603</v>
      </c>
      <c r="D30" s="1">
        <v>2166</v>
      </c>
      <c r="E30" s="2">
        <f>($B$2-D30)/$B$2%</f>
        <v>9.3723849372384951</v>
      </c>
      <c r="F30" s="1">
        <v>2111</v>
      </c>
      <c r="G30" s="2">
        <f>($B$2-F30)/$B$2%</f>
        <v>11.673640167364017</v>
      </c>
      <c r="H30" s="14"/>
    </row>
    <row r="31" spans="1:8">
      <c r="A31" s="24"/>
      <c r="B31" s="1">
        <v>2156</v>
      </c>
      <c r="C31" s="2">
        <f>($B$2-B31)/$B$2%</f>
        <v>9.7907949790794984</v>
      </c>
      <c r="D31" s="1">
        <v>2173</v>
      </c>
      <c r="E31" s="2">
        <f>($B$2-D31)/$B$2%</f>
        <v>9.0794979079497917</v>
      </c>
      <c r="F31" s="1">
        <v>2121</v>
      </c>
      <c r="G31" s="2">
        <f>($B$2-F31)/$B$2%</f>
        <v>11.255230125523013</v>
      </c>
      <c r="H31" s="14"/>
    </row>
    <row r="32" spans="1:8">
      <c r="A32" s="24"/>
      <c r="B32" s="1">
        <v>2148</v>
      </c>
      <c r="C32" s="2">
        <f>($B$2-B32)/$B$2%</f>
        <v>10.125523012552302</v>
      </c>
      <c r="D32" s="1">
        <v>2167</v>
      </c>
      <c r="E32" s="2">
        <f>($B$2-D32)/$B$2%</f>
        <v>9.3305439330543933</v>
      </c>
      <c r="F32" s="1">
        <v>2126</v>
      </c>
      <c r="G32" s="2">
        <f>($B$2-F32)/$B$2%</f>
        <v>11.046025104602512</v>
      </c>
      <c r="H32" s="14"/>
    </row>
    <row r="33" spans="1:8">
      <c r="A33" s="25"/>
      <c r="B33" s="1">
        <v>2140</v>
      </c>
      <c r="C33" s="2">
        <f>($B$2-B33)/$B$2%</f>
        <v>10.460251046025105</v>
      </c>
      <c r="D33" s="1">
        <v>2168</v>
      </c>
      <c r="E33" s="2">
        <f>($B$2-D33)/$B$2%</f>
        <v>9.2887029288702934</v>
      </c>
      <c r="F33" s="1">
        <v>2129</v>
      </c>
      <c r="G33" s="2">
        <f>($B$2-F33)/$B$2%</f>
        <v>10.92050209205021</v>
      </c>
      <c r="H33" s="14"/>
    </row>
    <row r="34" spans="1:8">
      <c r="A34" s="11" t="s">
        <v>7</v>
      </c>
      <c r="B34" s="7">
        <f t="shared" ref="B34:G34" si="12">MAX(B29:B33)</f>
        <v>2156</v>
      </c>
      <c r="C34" s="9">
        <f t="shared" si="12"/>
        <v>10.669456066945607</v>
      </c>
      <c r="D34" s="7">
        <f t="shared" si="12"/>
        <v>2173</v>
      </c>
      <c r="E34" s="9">
        <f t="shared" si="12"/>
        <v>10.418410041841005</v>
      </c>
      <c r="F34" s="7">
        <f t="shared" si="12"/>
        <v>2129</v>
      </c>
      <c r="G34" s="9">
        <f t="shared" si="12"/>
        <v>11.673640167364017</v>
      </c>
      <c r="H34" s="14"/>
    </row>
    <row r="35" spans="1:8">
      <c r="A35" s="11" t="s">
        <v>6</v>
      </c>
      <c r="B35" s="8">
        <f t="shared" ref="B35:G35" si="13">MIN(B29:B33)</f>
        <v>2135</v>
      </c>
      <c r="C35" s="10">
        <f t="shared" si="13"/>
        <v>9.7907949790794984</v>
      </c>
      <c r="D35" s="8">
        <f t="shared" si="13"/>
        <v>2141</v>
      </c>
      <c r="E35" s="10">
        <f t="shared" si="13"/>
        <v>9.0794979079497917</v>
      </c>
      <c r="F35" s="8">
        <f t="shared" si="13"/>
        <v>2111</v>
      </c>
      <c r="G35" s="10">
        <f t="shared" si="13"/>
        <v>10.92050209205021</v>
      </c>
      <c r="H35" s="14"/>
    </row>
    <row r="36" spans="1:8">
      <c r="A36" s="15" t="s">
        <v>12</v>
      </c>
      <c r="B36" s="16">
        <f>B34-B35</f>
        <v>21</v>
      </c>
      <c r="C36" s="17">
        <f t="shared" ref="C36" si="14">C34-C35</f>
        <v>0.8786610878661083</v>
      </c>
      <c r="D36" s="16">
        <f t="shared" ref="D36" si="15">D34-D35</f>
        <v>32</v>
      </c>
      <c r="E36" s="17">
        <f t="shared" ref="E36" si="16">E34-E35</f>
        <v>1.3389121338912133</v>
      </c>
      <c r="F36" s="16">
        <f t="shared" ref="F36" si="17">F34-F35</f>
        <v>18</v>
      </c>
      <c r="G36" s="17">
        <f t="shared" ref="G36" si="18">G34-G35</f>
        <v>0.75313807531380661</v>
      </c>
      <c r="H36" s="14"/>
    </row>
    <row r="37" spans="1:8">
      <c r="A37" s="12" t="s">
        <v>8</v>
      </c>
      <c r="B37" s="3">
        <f t="shared" ref="B37:G37" si="19">AVERAGE(B29:B33)</f>
        <v>2144.8000000000002</v>
      </c>
      <c r="C37" s="5">
        <f t="shared" si="19"/>
        <v>10.259414225941423</v>
      </c>
      <c r="D37" s="6">
        <f t="shared" si="19"/>
        <v>2163</v>
      </c>
      <c r="E37" s="5">
        <f t="shared" si="19"/>
        <v>9.4979079497907968</v>
      </c>
      <c r="F37" s="6">
        <f t="shared" si="19"/>
        <v>2120</v>
      </c>
      <c r="G37" s="5">
        <f t="shared" si="19"/>
        <v>11.297071129707115</v>
      </c>
      <c r="H37" s="3">
        <v>7.9</v>
      </c>
    </row>
    <row r="39" spans="1:8">
      <c r="A39" s="3" t="s">
        <v>0</v>
      </c>
      <c r="B39" s="22" t="s">
        <v>1</v>
      </c>
      <c r="C39" s="22"/>
      <c r="D39" s="22" t="s">
        <v>9</v>
      </c>
      <c r="E39" s="22"/>
      <c r="F39" s="22" t="s">
        <v>10</v>
      </c>
      <c r="G39" s="22"/>
      <c r="H39" s="3" t="s">
        <v>11</v>
      </c>
    </row>
    <row r="40" spans="1:8">
      <c r="A40" s="23">
        <v>24</v>
      </c>
      <c r="B40" s="4" t="s">
        <v>3</v>
      </c>
      <c r="C40" s="4" t="s">
        <v>5</v>
      </c>
      <c r="D40" s="3" t="s">
        <v>2</v>
      </c>
      <c r="E40" s="3" t="s">
        <v>4</v>
      </c>
      <c r="F40" s="3" t="s">
        <v>2</v>
      </c>
      <c r="G40" s="3" t="s">
        <v>4</v>
      </c>
      <c r="H40" s="3" t="s">
        <v>5</v>
      </c>
    </row>
    <row r="41" spans="1:8">
      <c r="A41" s="24"/>
      <c r="B41" s="1">
        <v>2191</v>
      </c>
      <c r="C41" s="2">
        <f>($B$2-B41)/$B$2%</f>
        <v>8.3263598326359833</v>
      </c>
      <c r="D41" s="1">
        <v>2282</v>
      </c>
      <c r="E41" s="2">
        <f>($B$2-D41)/$B$2%</f>
        <v>4.5188284518828459</v>
      </c>
      <c r="F41" s="1">
        <v>2173</v>
      </c>
      <c r="G41" s="2">
        <f>($B$2-F41)/$B$2%</f>
        <v>9.0794979079497917</v>
      </c>
      <c r="H41" s="13"/>
    </row>
    <row r="42" spans="1:8">
      <c r="A42" s="24"/>
      <c r="B42" s="1">
        <v>2199</v>
      </c>
      <c r="C42" s="2">
        <f>($B$2-B42)/$B$2%</f>
        <v>7.99163179916318</v>
      </c>
      <c r="D42" s="1">
        <v>2274</v>
      </c>
      <c r="E42" s="2">
        <f>($B$2-D42)/$B$2%</f>
        <v>4.8535564853556492</v>
      </c>
      <c r="F42" s="1">
        <v>2198</v>
      </c>
      <c r="G42" s="2">
        <f>($B$2-F42)/$B$2%</f>
        <v>8.03347280334728</v>
      </c>
      <c r="H42" s="14"/>
    </row>
    <row r="43" spans="1:8">
      <c r="A43" s="24"/>
      <c r="B43" s="1">
        <v>2198</v>
      </c>
      <c r="C43" s="2">
        <f>($B$2-B43)/$B$2%</f>
        <v>8.03347280334728</v>
      </c>
      <c r="D43" s="1">
        <v>2260</v>
      </c>
      <c r="E43" s="2">
        <f>($B$2-D43)/$B$2%</f>
        <v>5.439330543933055</v>
      </c>
      <c r="F43" s="1">
        <v>2199</v>
      </c>
      <c r="G43" s="2">
        <f>($B$2-F43)/$B$2%</f>
        <v>7.99163179916318</v>
      </c>
      <c r="H43" s="14"/>
    </row>
    <row r="44" spans="1:8">
      <c r="A44" s="24"/>
      <c r="B44" s="1">
        <v>2194</v>
      </c>
      <c r="C44" s="2">
        <f>($B$2-B44)/$B$2%</f>
        <v>8.2008368200836816</v>
      </c>
      <c r="D44" s="1">
        <v>2251</v>
      </c>
      <c r="E44" s="2">
        <f>($B$2-D44)/$B$2%</f>
        <v>5.8158995815899583</v>
      </c>
      <c r="F44" s="1">
        <v>2199</v>
      </c>
      <c r="G44" s="2">
        <f>($B$2-F44)/$B$2%</f>
        <v>7.99163179916318</v>
      </c>
      <c r="H44" s="14"/>
    </row>
    <row r="45" spans="1:8">
      <c r="A45" s="25"/>
      <c r="B45" s="1">
        <v>2195</v>
      </c>
      <c r="C45" s="2">
        <f>($B$2-B45)/$B$2%</f>
        <v>8.1589958158995817</v>
      </c>
      <c r="D45" s="1">
        <v>2240</v>
      </c>
      <c r="E45" s="2">
        <f>($B$2-D45)/$B$2%</f>
        <v>6.2761506276150634</v>
      </c>
      <c r="F45" s="1">
        <v>2204</v>
      </c>
      <c r="G45" s="2">
        <f>($B$2-F45)/$B$2%</f>
        <v>7.7824267782426784</v>
      </c>
      <c r="H45" s="14"/>
    </row>
    <row r="46" spans="1:8">
      <c r="A46" s="11" t="s">
        <v>7</v>
      </c>
      <c r="B46" s="7">
        <f t="shared" ref="B46:G46" si="20">MAX(B41:B45)</f>
        <v>2199</v>
      </c>
      <c r="C46" s="9">
        <f t="shared" si="20"/>
        <v>8.3263598326359833</v>
      </c>
      <c r="D46" s="7">
        <f t="shared" si="20"/>
        <v>2282</v>
      </c>
      <c r="E46" s="9">
        <f t="shared" si="20"/>
        <v>6.2761506276150634</v>
      </c>
      <c r="F46" s="7">
        <f t="shared" si="20"/>
        <v>2204</v>
      </c>
      <c r="G46" s="9">
        <f t="shared" si="20"/>
        <v>9.0794979079497917</v>
      </c>
      <c r="H46" s="14"/>
    </row>
    <row r="47" spans="1:8">
      <c r="A47" s="11" t="s">
        <v>6</v>
      </c>
      <c r="B47" s="8">
        <f t="shared" ref="B47:G47" si="21">MIN(B41:B45)</f>
        <v>2191</v>
      </c>
      <c r="C47" s="10">
        <f t="shared" si="21"/>
        <v>7.99163179916318</v>
      </c>
      <c r="D47" s="8">
        <f t="shared" si="21"/>
        <v>2240</v>
      </c>
      <c r="E47" s="10">
        <f t="shared" si="21"/>
        <v>4.5188284518828459</v>
      </c>
      <c r="F47" s="8">
        <f t="shared" si="21"/>
        <v>2173</v>
      </c>
      <c r="G47" s="10">
        <f t="shared" si="21"/>
        <v>7.7824267782426784</v>
      </c>
      <c r="H47" s="14"/>
    </row>
    <row r="48" spans="1:8">
      <c r="A48" s="15" t="s">
        <v>12</v>
      </c>
      <c r="B48" s="16">
        <f>B46-B47</f>
        <v>8</v>
      </c>
      <c r="C48" s="17">
        <f t="shared" ref="C48" si="22">C46-C47</f>
        <v>0.33472803347280333</v>
      </c>
      <c r="D48" s="16">
        <f t="shared" ref="D48" si="23">D46-D47</f>
        <v>42</v>
      </c>
      <c r="E48" s="17">
        <f t="shared" ref="E48" si="24">E46-E47</f>
        <v>1.7573221757322175</v>
      </c>
      <c r="F48" s="16">
        <f t="shared" ref="F48" si="25">F46-F47</f>
        <v>31</v>
      </c>
      <c r="G48" s="17">
        <f t="shared" ref="G48" si="26">G46-G47</f>
        <v>1.2970711297071134</v>
      </c>
      <c r="H48" s="14"/>
    </row>
    <row r="49" spans="1:8">
      <c r="A49" s="12" t="s">
        <v>8</v>
      </c>
      <c r="B49" s="3">
        <f t="shared" ref="B49:G49" si="27">AVERAGE(B41:B45)</f>
        <v>2195.4</v>
      </c>
      <c r="C49" s="5">
        <f t="shared" si="27"/>
        <v>8.1422594142259417</v>
      </c>
      <c r="D49" s="6">
        <f t="shared" si="27"/>
        <v>2261.4</v>
      </c>
      <c r="E49" s="5">
        <f t="shared" si="27"/>
        <v>5.3807531380753142</v>
      </c>
      <c r="F49" s="6">
        <f t="shared" si="27"/>
        <v>2194.6</v>
      </c>
      <c r="G49" s="5">
        <f t="shared" si="27"/>
        <v>8.1757322175732234</v>
      </c>
      <c r="H49" s="3">
        <v>5.0999999999999996</v>
      </c>
    </row>
    <row r="51" spans="1:8">
      <c r="A51" s="3" t="s">
        <v>0</v>
      </c>
      <c r="B51" s="22" t="s">
        <v>1</v>
      </c>
      <c r="C51" s="22"/>
      <c r="D51" s="22" t="s">
        <v>9</v>
      </c>
      <c r="E51" s="22"/>
      <c r="F51" s="22" t="s">
        <v>10</v>
      </c>
      <c r="G51" s="22"/>
      <c r="H51" s="3" t="s">
        <v>11</v>
      </c>
    </row>
    <row r="52" spans="1:8">
      <c r="A52" s="23">
        <v>25</v>
      </c>
      <c r="B52" s="4" t="s">
        <v>3</v>
      </c>
      <c r="C52" s="4" t="s">
        <v>5</v>
      </c>
      <c r="D52" s="3" t="s">
        <v>2</v>
      </c>
      <c r="E52" s="3" t="s">
        <v>4</v>
      </c>
      <c r="F52" s="3" t="s">
        <v>2</v>
      </c>
      <c r="G52" s="3" t="s">
        <v>4</v>
      </c>
      <c r="H52" s="3" t="s">
        <v>5</v>
      </c>
    </row>
    <row r="53" spans="1:8">
      <c r="A53" s="24"/>
      <c r="B53" s="1">
        <v>2169</v>
      </c>
      <c r="C53" s="2">
        <f>($B$2-B53)/$B$2%</f>
        <v>9.2468619246861934</v>
      </c>
      <c r="D53" s="1">
        <v>2310</v>
      </c>
      <c r="E53" s="2">
        <f>($B$2-D53)/$B$2%</f>
        <v>3.3472803347280338</v>
      </c>
      <c r="F53" s="1">
        <v>2252</v>
      </c>
      <c r="G53" s="2">
        <f>($B$2-F53)/$B$2%</f>
        <v>5.7740585774058584</v>
      </c>
      <c r="H53" s="13"/>
    </row>
    <row r="54" spans="1:8">
      <c r="A54" s="24"/>
      <c r="B54" s="1">
        <v>2222</v>
      </c>
      <c r="C54" s="2">
        <f>($B$2-B54)/$B$2%</f>
        <v>7.0292887029288709</v>
      </c>
      <c r="D54" s="1">
        <v>2303</v>
      </c>
      <c r="E54" s="2">
        <f>($B$2-D54)/$B$2%</f>
        <v>3.6401673640167367</v>
      </c>
      <c r="F54" s="1">
        <v>2269</v>
      </c>
      <c r="G54" s="2">
        <f>($B$2-F54)/$B$2%</f>
        <v>5.0627615062761508</v>
      </c>
      <c r="H54" s="14"/>
    </row>
    <row r="55" spans="1:8">
      <c r="A55" s="24"/>
      <c r="B55" s="1">
        <v>2230</v>
      </c>
      <c r="C55" s="2">
        <f>($B$2-B55)/$B$2%</f>
        <v>6.6945606694560675</v>
      </c>
      <c r="D55" s="1">
        <v>2312</v>
      </c>
      <c r="E55" s="2">
        <f>($B$2-D55)/$B$2%</f>
        <v>3.2635983263598329</v>
      </c>
      <c r="F55" s="1">
        <v>2269</v>
      </c>
      <c r="G55" s="2">
        <f>($B$2-F55)/$B$2%</f>
        <v>5.0627615062761508</v>
      </c>
      <c r="H55" s="14"/>
    </row>
    <row r="56" spans="1:8">
      <c r="A56" s="24"/>
      <c r="B56" s="1">
        <v>2233</v>
      </c>
      <c r="C56" s="2">
        <f>($B$2-B56)/$B$2%</f>
        <v>6.5690376569037658</v>
      </c>
      <c r="D56" s="1">
        <v>2311</v>
      </c>
      <c r="E56" s="2">
        <f>($B$2-D56)/$B$2%</f>
        <v>3.3054393305439334</v>
      </c>
      <c r="F56" s="1">
        <v>2265</v>
      </c>
      <c r="G56" s="2">
        <f>($B$2-F56)/$B$2%</f>
        <v>5.2301255230125525</v>
      </c>
      <c r="H56" s="14"/>
    </row>
    <row r="57" spans="1:8">
      <c r="A57" s="25"/>
      <c r="B57" s="1">
        <v>2237</v>
      </c>
      <c r="C57" s="2">
        <f>($B$2-B57)/$B$2%</f>
        <v>6.4016736401673642</v>
      </c>
      <c r="D57" s="1">
        <v>2312</v>
      </c>
      <c r="E57" s="2">
        <f>($B$2-D57)/$B$2%</f>
        <v>3.2635983263598329</v>
      </c>
      <c r="F57" s="1">
        <v>2276</v>
      </c>
      <c r="G57" s="2">
        <f>($B$2-F57)/$B$2%</f>
        <v>4.7698744769874484</v>
      </c>
      <c r="H57" s="14"/>
    </row>
    <row r="58" spans="1:8">
      <c r="A58" s="11" t="s">
        <v>7</v>
      </c>
      <c r="B58" s="7">
        <f t="shared" ref="B58:G58" si="28">MAX(B53:B57)</f>
        <v>2237</v>
      </c>
      <c r="C58" s="9">
        <f t="shared" si="28"/>
        <v>9.2468619246861934</v>
      </c>
      <c r="D58" s="7">
        <f t="shared" si="28"/>
        <v>2312</v>
      </c>
      <c r="E58" s="9">
        <f t="shared" si="28"/>
        <v>3.6401673640167367</v>
      </c>
      <c r="F58" s="7">
        <f t="shared" si="28"/>
        <v>2276</v>
      </c>
      <c r="G58" s="9">
        <f t="shared" si="28"/>
        <v>5.7740585774058584</v>
      </c>
      <c r="H58" s="14"/>
    </row>
    <row r="59" spans="1:8">
      <c r="A59" s="11" t="s">
        <v>6</v>
      </c>
      <c r="B59" s="8">
        <f t="shared" ref="B59:G59" si="29">MIN(B53:B57)</f>
        <v>2169</v>
      </c>
      <c r="C59" s="10">
        <f t="shared" si="29"/>
        <v>6.4016736401673642</v>
      </c>
      <c r="D59" s="8">
        <f t="shared" si="29"/>
        <v>2303</v>
      </c>
      <c r="E59" s="10">
        <f t="shared" si="29"/>
        <v>3.2635983263598329</v>
      </c>
      <c r="F59" s="8">
        <f t="shared" si="29"/>
        <v>2252</v>
      </c>
      <c r="G59" s="10">
        <f t="shared" si="29"/>
        <v>4.7698744769874484</v>
      </c>
      <c r="H59" s="14"/>
    </row>
    <row r="60" spans="1:8">
      <c r="A60" s="15" t="s">
        <v>12</v>
      </c>
      <c r="B60" s="16">
        <f>B58-B59</f>
        <v>68</v>
      </c>
      <c r="C60" s="17">
        <f t="shared" ref="C60" si="30">C58-C59</f>
        <v>2.8451882845188292</v>
      </c>
      <c r="D60" s="16">
        <f t="shared" ref="D60" si="31">D58-D59</f>
        <v>9</v>
      </c>
      <c r="E60" s="17">
        <f t="shared" ref="E60" si="32">E58-E59</f>
        <v>0.37656903765690375</v>
      </c>
      <c r="F60" s="16">
        <f t="shared" ref="F60" si="33">F58-F59</f>
        <v>24</v>
      </c>
      <c r="G60" s="17">
        <f t="shared" ref="G60" si="34">G58-G59</f>
        <v>1.00418410041841</v>
      </c>
      <c r="H60" s="14"/>
    </row>
    <row r="61" spans="1:8">
      <c r="A61" s="12" t="s">
        <v>8</v>
      </c>
      <c r="B61" s="3">
        <f t="shared" ref="B61:G61" si="35">AVERAGE(B53:B57)</f>
        <v>2218.1999999999998</v>
      </c>
      <c r="C61" s="5">
        <f t="shared" si="35"/>
        <v>7.1882845188284517</v>
      </c>
      <c r="D61" s="6">
        <f t="shared" si="35"/>
        <v>2309.6</v>
      </c>
      <c r="E61" s="5">
        <f t="shared" si="35"/>
        <v>3.3640167364016742</v>
      </c>
      <c r="F61" s="6">
        <f t="shared" si="35"/>
        <v>2266.1999999999998</v>
      </c>
      <c r="G61" s="5">
        <f t="shared" si="35"/>
        <v>5.1799163179916317</v>
      </c>
      <c r="H61" s="3">
        <v>3.5</v>
      </c>
    </row>
    <row r="63" spans="1:8">
      <c r="A63" s="3" t="s">
        <v>0</v>
      </c>
      <c r="B63" s="22" t="s">
        <v>1</v>
      </c>
      <c r="C63" s="22"/>
      <c r="D63" s="22" t="s">
        <v>9</v>
      </c>
      <c r="E63" s="22"/>
      <c r="F63" s="22" t="s">
        <v>10</v>
      </c>
      <c r="G63" s="22"/>
      <c r="H63" s="3" t="s">
        <v>11</v>
      </c>
    </row>
    <row r="64" spans="1:8">
      <c r="A64" s="23">
        <v>26</v>
      </c>
      <c r="B64" s="4" t="s">
        <v>3</v>
      </c>
      <c r="C64" s="4" t="s">
        <v>5</v>
      </c>
      <c r="D64" s="3" t="s">
        <v>2</v>
      </c>
      <c r="E64" s="3" t="s">
        <v>4</v>
      </c>
      <c r="F64" s="3" t="s">
        <v>2</v>
      </c>
      <c r="G64" s="3" t="s">
        <v>4</v>
      </c>
      <c r="H64" s="3" t="s">
        <v>5</v>
      </c>
    </row>
    <row r="65" spans="1:8">
      <c r="A65" s="24"/>
      <c r="B65" s="1">
        <v>2202</v>
      </c>
      <c r="C65" s="2">
        <f>($B$2-B65)/$B$2%</f>
        <v>7.8661087866108792</v>
      </c>
      <c r="D65" s="1">
        <v>2268</v>
      </c>
      <c r="E65" s="2">
        <f>($B$2-D65)/$B$2%</f>
        <v>5.1046025104602517</v>
      </c>
      <c r="F65" s="1">
        <v>2228</v>
      </c>
      <c r="G65" s="2">
        <f>($B$2-F65)/$B$2%</f>
        <v>6.7782426778242684</v>
      </c>
      <c r="H65" s="13"/>
    </row>
    <row r="66" spans="1:8">
      <c r="A66" s="24"/>
      <c r="B66" s="1">
        <v>2221</v>
      </c>
      <c r="C66" s="2">
        <f>($B$2-B66)/$B$2%</f>
        <v>7.0711297071129708</v>
      </c>
      <c r="D66" s="1">
        <v>2244</v>
      </c>
      <c r="E66" s="2">
        <f>($B$2-D66)/$B$2%</f>
        <v>6.1087866108786617</v>
      </c>
      <c r="F66" s="1">
        <v>2175</v>
      </c>
      <c r="G66" s="2">
        <f>($B$2-F66)/$B$2%</f>
        <v>8.99581589958159</v>
      </c>
      <c r="H66" s="14"/>
    </row>
    <row r="67" spans="1:8">
      <c r="A67" s="24"/>
      <c r="B67" s="1">
        <v>2232</v>
      </c>
      <c r="C67" s="2">
        <f>($B$2-B67)/$B$2%</f>
        <v>6.6108786610878667</v>
      </c>
      <c r="D67" s="1">
        <v>2264</v>
      </c>
      <c r="E67" s="2">
        <f>($B$2-D67)/$B$2%</f>
        <v>5.2719665271966534</v>
      </c>
      <c r="F67" s="1">
        <v>2179</v>
      </c>
      <c r="G67" s="2">
        <f>($B$2-F67)/$B$2%</f>
        <v>8.8284518828451883</v>
      </c>
      <c r="H67" s="14"/>
    </row>
    <row r="68" spans="1:8">
      <c r="A68" s="24"/>
      <c r="B68" s="1">
        <v>2206</v>
      </c>
      <c r="C68" s="2">
        <f>($B$2-B68)/$B$2%</f>
        <v>7.6987447698744775</v>
      </c>
      <c r="D68" s="1">
        <v>2260</v>
      </c>
      <c r="E68" s="2">
        <f>($B$2-D68)/$B$2%</f>
        <v>5.439330543933055</v>
      </c>
      <c r="F68" s="1">
        <v>2208</v>
      </c>
      <c r="G68" s="2">
        <f>($B$2-F68)/$B$2%</f>
        <v>7.6150627615062767</v>
      </c>
      <c r="H68" s="14"/>
    </row>
    <row r="69" spans="1:8">
      <c r="A69" s="25"/>
      <c r="B69" s="1">
        <v>2219</v>
      </c>
      <c r="C69" s="2">
        <f>($B$2-B69)/$B$2%</f>
        <v>7.1548117154811717</v>
      </c>
      <c r="D69" s="1">
        <v>2263</v>
      </c>
      <c r="E69" s="2">
        <f>($B$2-D69)/$B$2%</f>
        <v>5.3138075313807533</v>
      </c>
      <c r="F69" s="1">
        <v>2212</v>
      </c>
      <c r="G69" s="2">
        <f>($B$2-F69)/$B$2%</f>
        <v>7.447698744769875</v>
      </c>
      <c r="H69" s="14"/>
    </row>
    <row r="70" spans="1:8">
      <c r="A70" s="11" t="s">
        <v>7</v>
      </c>
      <c r="B70" s="7">
        <f t="shared" ref="B70:G70" si="36">MAX(B65:B69)</f>
        <v>2232</v>
      </c>
      <c r="C70" s="9">
        <f t="shared" si="36"/>
        <v>7.8661087866108792</v>
      </c>
      <c r="D70" s="7">
        <f t="shared" si="36"/>
        <v>2268</v>
      </c>
      <c r="E70" s="9">
        <f t="shared" si="36"/>
        <v>6.1087866108786617</v>
      </c>
      <c r="F70" s="7">
        <f t="shared" si="36"/>
        <v>2228</v>
      </c>
      <c r="G70" s="9">
        <f t="shared" si="36"/>
        <v>8.99581589958159</v>
      </c>
      <c r="H70" s="14"/>
    </row>
    <row r="71" spans="1:8">
      <c r="A71" s="11" t="s">
        <v>6</v>
      </c>
      <c r="B71" s="8">
        <f t="shared" ref="B71:G71" si="37">MIN(B65:B69)</f>
        <v>2202</v>
      </c>
      <c r="C71" s="10">
        <f t="shared" si="37"/>
        <v>6.6108786610878667</v>
      </c>
      <c r="D71" s="8">
        <f t="shared" si="37"/>
        <v>2244</v>
      </c>
      <c r="E71" s="10">
        <f t="shared" si="37"/>
        <v>5.1046025104602517</v>
      </c>
      <c r="F71" s="8">
        <f t="shared" si="37"/>
        <v>2175</v>
      </c>
      <c r="G71" s="10">
        <f t="shared" si="37"/>
        <v>6.7782426778242684</v>
      </c>
      <c r="H71" s="14"/>
    </row>
    <row r="72" spans="1:8">
      <c r="A72" s="15" t="s">
        <v>12</v>
      </c>
      <c r="B72" s="16">
        <f>B70-B71</f>
        <v>30</v>
      </c>
      <c r="C72" s="17">
        <f t="shared" ref="C72" si="38">C70-C71</f>
        <v>1.2552301255230125</v>
      </c>
      <c r="D72" s="16">
        <f t="shared" ref="D72" si="39">D70-D71</f>
        <v>24</v>
      </c>
      <c r="E72" s="17">
        <f t="shared" ref="E72" si="40">E70-E71</f>
        <v>1.00418410041841</v>
      </c>
      <c r="F72" s="16">
        <f t="shared" ref="F72" si="41">F70-F71</f>
        <v>53</v>
      </c>
      <c r="G72" s="17">
        <f t="shared" ref="G72" si="42">G70-G71</f>
        <v>2.2175732217573216</v>
      </c>
      <c r="H72" s="14"/>
    </row>
    <row r="73" spans="1:8">
      <c r="A73" s="12" t="s">
        <v>8</v>
      </c>
      <c r="B73" s="3">
        <f t="shared" ref="B73:G73" si="43">AVERAGE(B65:B69)</f>
        <v>2216</v>
      </c>
      <c r="C73" s="5">
        <f t="shared" si="43"/>
        <v>7.2803347280334734</v>
      </c>
      <c r="D73" s="6">
        <f t="shared" si="43"/>
        <v>2259.8000000000002</v>
      </c>
      <c r="E73" s="5">
        <f t="shared" si="43"/>
        <v>5.447698744769875</v>
      </c>
      <c r="F73" s="6">
        <f t="shared" si="43"/>
        <v>2200.4</v>
      </c>
      <c r="G73" s="5">
        <f t="shared" si="43"/>
        <v>7.9330543933054383</v>
      </c>
      <c r="H73" s="3">
        <v>4.8</v>
      </c>
    </row>
    <row r="75" spans="1:8">
      <c r="A75" s="3" t="s">
        <v>0</v>
      </c>
      <c r="B75" s="22" t="s">
        <v>1</v>
      </c>
      <c r="C75" s="22"/>
      <c r="D75" s="22" t="s">
        <v>9</v>
      </c>
      <c r="E75" s="22"/>
      <c r="F75" s="22" t="s">
        <v>10</v>
      </c>
      <c r="G75" s="22"/>
      <c r="H75" s="3" t="s">
        <v>11</v>
      </c>
    </row>
    <row r="76" spans="1:8">
      <c r="A76" s="23">
        <v>27</v>
      </c>
      <c r="B76" s="4" t="s">
        <v>3</v>
      </c>
      <c r="C76" s="4" t="s">
        <v>5</v>
      </c>
      <c r="D76" s="3" t="s">
        <v>2</v>
      </c>
      <c r="E76" s="3" t="s">
        <v>4</v>
      </c>
      <c r="F76" s="3" t="s">
        <v>2</v>
      </c>
      <c r="G76" s="3" t="s">
        <v>4</v>
      </c>
      <c r="H76" s="3" t="s">
        <v>5</v>
      </c>
    </row>
    <row r="77" spans="1:8">
      <c r="A77" s="24"/>
      <c r="B77" s="1">
        <v>2051</v>
      </c>
      <c r="C77" s="2">
        <f>($B$2-B77)/$B$2%</f>
        <v>14.184100418410043</v>
      </c>
      <c r="D77" s="1">
        <v>2180</v>
      </c>
      <c r="E77" s="2">
        <f>($B$2-D77)/$B$2%</f>
        <v>8.7866108786610884</v>
      </c>
      <c r="F77" s="1">
        <v>2156</v>
      </c>
      <c r="G77" s="2">
        <f>($B$2-F77)/$B$2%</f>
        <v>9.7907949790794984</v>
      </c>
      <c r="H77" s="13"/>
    </row>
    <row r="78" spans="1:8">
      <c r="A78" s="24"/>
      <c r="B78" s="1">
        <v>2143</v>
      </c>
      <c r="C78" s="2">
        <f>($B$2-B78)/$B$2%</f>
        <v>10.334728033472803</v>
      </c>
      <c r="D78" s="1">
        <v>2187</v>
      </c>
      <c r="E78" s="2">
        <f>($B$2-D78)/$B$2%</f>
        <v>8.493723849372385</v>
      </c>
      <c r="F78" s="1">
        <v>2148</v>
      </c>
      <c r="G78" s="2">
        <f>($B$2-F78)/$B$2%</f>
        <v>10.125523012552302</v>
      </c>
      <c r="H78" s="14"/>
    </row>
    <row r="79" spans="1:8">
      <c r="A79" s="24"/>
      <c r="B79" s="1">
        <v>2154</v>
      </c>
      <c r="C79" s="2">
        <f>($B$2-B79)/$B$2%</f>
        <v>9.8744769874477001</v>
      </c>
      <c r="D79" s="1">
        <v>2187</v>
      </c>
      <c r="E79" s="2">
        <f>($B$2-D79)/$B$2%</f>
        <v>8.493723849372385</v>
      </c>
      <c r="F79" s="1">
        <v>2150</v>
      </c>
      <c r="G79" s="2">
        <f>($B$2-F79)/$B$2%</f>
        <v>10.041841004184102</v>
      </c>
      <c r="H79" s="14"/>
    </row>
    <row r="80" spans="1:8">
      <c r="A80" s="24"/>
      <c r="B80" s="1">
        <v>2160</v>
      </c>
      <c r="C80" s="2">
        <f>($B$2-B80)/$B$2%</f>
        <v>9.6234309623430967</v>
      </c>
      <c r="D80" s="1">
        <v>2189</v>
      </c>
      <c r="E80" s="2">
        <f>($B$2-D80)/$B$2%</f>
        <v>8.4100418410041851</v>
      </c>
      <c r="F80" s="1">
        <v>2141</v>
      </c>
      <c r="G80" s="2">
        <f>($B$2-F80)/$B$2%</f>
        <v>10.418410041841005</v>
      </c>
      <c r="H80" s="14"/>
    </row>
    <row r="81" spans="1:8">
      <c r="A81" s="25"/>
      <c r="B81" s="1">
        <v>2166</v>
      </c>
      <c r="C81" s="2">
        <f>($B$2-B81)/$B$2%</f>
        <v>9.3723849372384951</v>
      </c>
      <c r="D81" s="1">
        <v>2195</v>
      </c>
      <c r="E81" s="2">
        <f>($B$2-D81)/$B$2%</f>
        <v>8.1589958158995817</v>
      </c>
      <c r="F81" s="1">
        <v>2140</v>
      </c>
      <c r="G81" s="2">
        <f>($B$2-F81)/$B$2%</f>
        <v>10.460251046025105</v>
      </c>
      <c r="H81" s="14"/>
    </row>
    <row r="82" spans="1:8">
      <c r="A82" s="11" t="s">
        <v>7</v>
      </c>
      <c r="B82" s="7">
        <f t="shared" ref="B82:G82" si="44">MAX(B77:B81)</f>
        <v>2166</v>
      </c>
      <c r="C82" s="9">
        <f t="shared" si="44"/>
        <v>14.184100418410043</v>
      </c>
      <c r="D82" s="7">
        <f t="shared" si="44"/>
        <v>2195</v>
      </c>
      <c r="E82" s="9">
        <f t="shared" si="44"/>
        <v>8.7866108786610884</v>
      </c>
      <c r="F82" s="7">
        <f t="shared" si="44"/>
        <v>2156</v>
      </c>
      <c r="G82" s="9">
        <f t="shared" si="44"/>
        <v>10.460251046025105</v>
      </c>
      <c r="H82" s="14"/>
    </row>
    <row r="83" spans="1:8">
      <c r="A83" s="11" t="s">
        <v>6</v>
      </c>
      <c r="B83" s="8">
        <f t="shared" ref="B83:G83" si="45">MIN(B77:B81)</f>
        <v>2051</v>
      </c>
      <c r="C83" s="10">
        <f t="shared" si="45"/>
        <v>9.3723849372384951</v>
      </c>
      <c r="D83" s="8">
        <f t="shared" si="45"/>
        <v>2180</v>
      </c>
      <c r="E83" s="10">
        <f t="shared" si="45"/>
        <v>8.1589958158995817</v>
      </c>
      <c r="F83" s="8">
        <f t="shared" si="45"/>
        <v>2140</v>
      </c>
      <c r="G83" s="10">
        <f t="shared" si="45"/>
        <v>9.7907949790794984</v>
      </c>
      <c r="H83" s="14"/>
    </row>
    <row r="84" spans="1:8">
      <c r="A84" s="15" t="s">
        <v>12</v>
      </c>
      <c r="B84" s="16">
        <f>B82-B83</f>
        <v>115</v>
      </c>
      <c r="C84" s="17">
        <f t="shared" ref="C84" si="46">C82-C83</f>
        <v>4.8117154811715483</v>
      </c>
      <c r="D84" s="16">
        <f t="shared" ref="D84" si="47">D82-D83</f>
        <v>15</v>
      </c>
      <c r="E84" s="17">
        <f t="shared" ref="E84" si="48">E82-E83</f>
        <v>0.62761506276150669</v>
      </c>
      <c r="F84" s="16">
        <f t="shared" ref="F84" si="49">F82-F83</f>
        <v>16</v>
      </c>
      <c r="G84" s="17">
        <f t="shared" ref="G84" si="50">G82-G83</f>
        <v>0.66945606694560666</v>
      </c>
      <c r="H84" s="14"/>
    </row>
    <row r="85" spans="1:8">
      <c r="A85" s="12" t="s">
        <v>8</v>
      </c>
      <c r="B85" s="3">
        <f t="shared" ref="B85:G85" si="51">AVERAGE(B77:B81)</f>
        <v>2134.8000000000002</v>
      </c>
      <c r="C85" s="5">
        <f t="shared" si="51"/>
        <v>10.677824267782427</v>
      </c>
      <c r="D85" s="6">
        <f t="shared" si="51"/>
        <v>2187.6</v>
      </c>
      <c r="E85" s="5">
        <f t="shared" si="51"/>
        <v>8.468619246861925</v>
      </c>
      <c r="F85" s="6">
        <f t="shared" si="51"/>
        <v>2147</v>
      </c>
      <c r="G85" s="5">
        <f t="shared" si="51"/>
        <v>10.167364016736403</v>
      </c>
      <c r="H85" s="3">
        <v>7.7</v>
      </c>
    </row>
    <row r="87" spans="1:8">
      <c r="A87" s="3" t="s">
        <v>0</v>
      </c>
      <c r="B87" s="22" t="s">
        <v>1</v>
      </c>
      <c r="C87" s="22"/>
      <c r="D87" s="22" t="s">
        <v>9</v>
      </c>
      <c r="E87" s="22"/>
      <c r="F87" s="22" t="s">
        <v>10</v>
      </c>
      <c r="G87" s="22"/>
      <c r="H87" s="3" t="s">
        <v>11</v>
      </c>
    </row>
    <row r="88" spans="1:8">
      <c r="A88" s="23">
        <v>28</v>
      </c>
      <c r="B88" s="4" t="s">
        <v>3</v>
      </c>
      <c r="C88" s="4" t="s">
        <v>5</v>
      </c>
      <c r="D88" s="3" t="s">
        <v>2</v>
      </c>
      <c r="E88" s="3" t="s">
        <v>4</v>
      </c>
      <c r="F88" s="3" t="s">
        <v>2</v>
      </c>
      <c r="G88" s="3" t="s">
        <v>4</v>
      </c>
      <c r="H88" s="3" t="s">
        <v>5</v>
      </c>
    </row>
    <row r="89" spans="1:8">
      <c r="A89" s="24"/>
      <c r="B89" s="1">
        <v>2005</v>
      </c>
      <c r="C89" s="2">
        <f>($B$2-B89)/$B$2%</f>
        <v>16.108786610878663</v>
      </c>
      <c r="D89" s="1">
        <v>2130</v>
      </c>
      <c r="E89" s="2">
        <f>($B$2-D89)/$B$2%</f>
        <v>10.87866108786611</v>
      </c>
      <c r="F89" s="1">
        <v>2121</v>
      </c>
      <c r="G89" s="2">
        <f>($B$2-F89)/$B$2%</f>
        <v>11.255230125523013</v>
      </c>
      <c r="H89" s="13"/>
    </row>
    <row r="90" spans="1:8">
      <c r="A90" s="24"/>
      <c r="B90" s="1">
        <v>2052</v>
      </c>
      <c r="C90" s="2">
        <f>($B$2-B90)/$B$2%</f>
        <v>14.142259414225942</v>
      </c>
      <c r="D90" s="1">
        <v>2139</v>
      </c>
      <c r="E90" s="2">
        <f>($B$2-D90)/$B$2%</f>
        <v>10.502092050209205</v>
      </c>
      <c r="F90" s="1">
        <v>2136</v>
      </c>
      <c r="G90" s="2">
        <f>($B$2-F90)/$B$2%</f>
        <v>10.627615062761507</v>
      </c>
      <c r="H90" s="14"/>
    </row>
    <row r="91" spans="1:8">
      <c r="A91" s="24"/>
      <c r="B91" s="1">
        <v>2069</v>
      </c>
      <c r="C91" s="2">
        <f>($B$2-B91)/$B$2%</f>
        <v>13.430962343096235</v>
      </c>
      <c r="D91" s="1">
        <v>2147</v>
      </c>
      <c r="E91" s="2">
        <f>($B$2-D91)/$B$2%</f>
        <v>10.167364016736402</v>
      </c>
      <c r="F91" s="1">
        <v>2139</v>
      </c>
      <c r="G91" s="2">
        <f>($B$2-F91)/$B$2%</f>
        <v>10.502092050209205</v>
      </c>
      <c r="H91" s="14"/>
    </row>
    <row r="92" spans="1:8">
      <c r="A92" s="24"/>
      <c r="B92" s="1">
        <v>2088</v>
      </c>
      <c r="C92" s="2">
        <f>($B$2-B92)/$B$2%</f>
        <v>12.635983263598327</v>
      </c>
      <c r="D92" s="1">
        <v>2155</v>
      </c>
      <c r="E92" s="2">
        <f>($B$2-D92)/$B$2%</f>
        <v>9.8326359832635983</v>
      </c>
      <c r="F92" s="1">
        <v>2144</v>
      </c>
      <c r="G92" s="2">
        <f>($B$2-F92)/$B$2%</f>
        <v>10.292887029288703</v>
      </c>
      <c r="H92" s="14"/>
    </row>
    <row r="93" spans="1:8">
      <c r="A93" s="25"/>
      <c r="B93" s="1">
        <v>2087</v>
      </c>
      <c r="C93" s="2">
        <f>($B$2-B93)/$B$2%</f>
        <v>12.677824267782427</v>
      </c>
      <c r="D93" s="1">
        <v>2155</v>
      </c>
      <c r="E93" s="2">
        <f>($B$2-D93)/$B$2%</f>
        <v>9.8326359832635983</v>
      </c>
      <c r="F93" s="1">
        <v>2151</v>
      </c>
      <c r="G93" s="2">
        <f>($B$2-F93)/$B$2%</f>
        <v>10</v>
      </c>
      <c r="H93" s="14"/>
    </row>
    <row r="94" spans="1:8">
      <c r="A94" s="11" t="s">
        <v>7</v>
      </c>
      <c r="B94" s="7">
        <f t="shared" ref="B94:G94" si="52">MAX(B89:B93)</f>
        <v>2088</v>
      </c>
      <c r="C94" s="9">
        <f t="shared" si="52"/>
        <v>16.108786610878663</v>
      </c>
      <c r="D94" s="7">
        <f t="shared" si="52"/>
        <v>2155</v>
      </c>
      <c r="E94" s="9">
        <f t="shared" si="52"/>
        <v>10.87866108786611</v>
      </c>
      <c r="F94" s="7">
        <f t="shared" si="52"/>
        <v>2151</v>
      </c>
      <c r="G94" s="9">
        <f t="shared" si="52"/>
        <v>11.255230125523013</v>
      </c>
      <c r="H94" s="14"/>
    </row>
    <row r="95" spans="1:8">
      <c r="A95" s="11" t="s">
        <v>6</v>
      </c>
      <c r="B95" s="8">
        <f t="shared" ref="B95:G95" si="53">MIN(B89:B93)</f>
        <v>2005</v>
      </c>
      <c r="C95" s="10">
        <f t="shared" si="53"/>
        <v>12.635983263598327</v>
      </c>
      <c r="D95" s="8">
        <f t="shared" si="53"/>
        <v>2130</v>
      </c>
      <c r="E95" s="10">
        <f t="shared" si="53"/>
        <v>9.8326359832635983</v>
      </c>
      <c r="F95" s="8">
        <f t="shared" si="53"/>
        <v>2121</v>
      </c>
      <c r="G95" s="10">
        <f t="shared" si="53"/>
        <v>10</v>
      </c>
      <c r="H95" s="14"/>
    </row>
    <row r="96" spans="1:8">
      <c r="A96" s="15" t="s">
        <v>12</v>
      </c>
      <c r="B96" s="16">
        <f>B94-B95</f>
        <v>83</v>
      </c>
      <c r="C96" s="17">
        <f t="shared" ref="C96" si="54">C94-C95</f>
        <v>3.4728033472803368</v>
      </c>
      <c r="D96" s="16">
        <f t="shared" ref="D96" si="55">D94-D95</f>
        <v>25</v>
      </c>
      <c r="E96" s="17">
        <f t="shared" ref="E96" si="56">E94-E95</f>
        <v>1.0460251046025117</v>
      </c>
      <c r="F96" s="16">
        <f t="shared" ref="F96" si="57">F94-F95</f>
        <v>30</v>
      </c>
      <c r="G96" s="17">
        <f t="shared" ref="G96" si="58">G94-G95</f>
        <v>1.2552301255230134</v>
      </c>
      <c r="H96" s="14"/>
    </row>
    <row r="97" spans="1:8">
      <c r="A97" s="12" t="s">
        <v>8</v>
      </c>
      <c r="B97" s="3">
        <f t="shared" ref="B97:G97" si="59">AVERAGE(B89:B93)</f>
        <v>2060.1999999999998</v>
      </c>
      <c r="C97" s="5">
        <f t="shared" si="59"/>
        <v>13.79916317991632</v>
      </c>
      <c r="D97" s="6">
        <f t="shared" si="59"/>
        <v>2145.1999999999998</v>
      </c>
      <c r="E97" s="5">
        <f t="shared" si="59"/>
        <v>10.242677824267783</v>
      </c>
      <c r="F97" s="6">
        <f t="shared" si="59"/>
        <v>2138.1999999999998</v>
      </c>
      <c r="G97" s="5">
        <f t="shared" si="59"/>
        <v>10.535564853556485</v>
      </c>
      <c r="H97" s="3">
        <v>6.2</v>
      </c>
    </row>
    <row r="99" spans="1:8">
      <c r="A99" s="3" t="s">
        <v>0</v>
      </c>
      <c r="B99" s="22" t="s">
        <v>1</v>
      </c>
      <c r="C99" s="22"/>
      <c r="D99" s="22" t="s">
        <v>9</v>
      </c>
      <c r="E99" s="22"/>
      <c r="F99" s="22" t="s">
        <v>10</v>
      </c>
      <c r="G99" s="22"/>
      <c r="H99" s="3" t="s">
        <v>11</v>
      </c>
    </row>
    <row r="100" spans="1:8">
      <c r="A100" s="23">
        <v>29</v>
      </c>
      <c r="B100" s="4" t="s">
        <v>3</v>
      </c>
      <c r="C100" s="4" t="s">
        <v>5</v>
      </c>
      <c r="D100" s="3" t="s">
        <v>2</v>
      </c>
      <c r="E100" s="3" t="s">
        <v>4</v>
      </c>
      <c r="F100" s="3" t="s">
        <v>2</v>
      </c>
      <c r="G100" s="3" t="s">
        <v>4</v>
      </c>
      <c r="H100" s="3" t="s">
        <v>5</v>
      </c>
    </row>
    <row r="101" spans="1:8">
      <c r="A101" s="24"/>
      <c r="B101" s="1">
        <v>2035</v>
      </c>
      <c r="C101" s="2">
        <f>($B$2-B101)/$B$2%</f>
        <v>14.85355648535565</v>
      </c>
      <c r="D101" s="1">
        <v>2119</v>
      </c>
      <c r="E101" s="2">
        <f>($B$2-D101)/$B$2%</f>
        <v>11.338912133891213</v>
      </c>
      <c r="F101" s="1">
        <v>2088</v>
      </c>
      <c r="G101" s="2">
        <f>($B$2-F101)/$B$2%</f>
        <v>12.635983263598327</v>
      </c>
      <c r="H101" s="13"/>
    </row>
    <row r="102" spans="1:8">
      <c r="A102" s="24"/>
      <c r="B102" s="1">
        <v>2020</v>
      </c>
      <c r="C102" s="2">
        <f>($B$2-B102)/$B$2%</f>
        <v>15.481171548117155</v>
      </c>
      <c r="D102" s="1">
        <v>2113</v>
      </c>
      <c r="E102" s="2">
        <f>($B$2-D102)/$B$2%</f>
        <v>11.589958158995817</v>
      </c>
      <c r="F102" s="1">
        <v>2085</v>
      </c>
      <c r="G102" s="2">
        <f>($B$2-F102)/$B$2%</f>
        <v>12.761506276150628</v>
      </c>
      <c r="H102" s="14"/>
    </row>
    <row r="103" spans="1:8">
      <c r="A103" s="24"/>
      <c r="B103" s="1">
        <v>2039</v>
      </c>
      <c r="C103" s="2">
        <f>($B$2-B103)/$B$2%</f>
        <v>14.686192468619248</v>
      </c>
      <c r="D103" s="1">
        <v>2119</v>
      </c>
      <c r="E103" s="2">
        <f>($B$2-D103)/$B$2%</f>
        <v>11.338912133891213</v>
      </c>
      <c r="F103" s="1">
        <v>2079</v>
      </c>
      <c r="G103" s="2">
        <f>($B$2-F103)/$B$2%</f>
        <v>13.012552301255232</v>
      </c>
      <c r="H103" s="14"/>
    </row>
    <row r="104" spans="1:8">
      <c r="A104" s="24"/>
      <c r="B104" s="1">
        <v>2047</v>
      </c>
      <c r="C104" s="2">
        <f>($B$2-B104)/$B$2%</f>
        <v>14.351464435146445</v>
      </c>
      <c r="D104" s="1">
        <v>2118</v>
      </c>
      <c r="E104" s="2">
        <f>($B$2-D104)/$B$2%</f>
        <v>11.380753138075315</v>
      </c>
      <c r="F104" s="1">
        <v>2071</v>
      </c>
      <c r="G104" s="2">
        <f>($B$2-F104)/$B$2%</f>
        <v>13.347280334728035</v>
      </c>
      <c r="H104" s="14"/>
    </row>
    <row r="105" spans="1:8">
      <c r="A105" s="25"/>
      <c r="B105" s="1">
        <v>2062</v>
      </c>
      <c r="C105" s="2">
        <f>($B$2-B105)/$B$2%</f>
        <v>13.723849372384938</v>
      </c>
      <c r="D105" s="1">
        <v>2119</v>
      </c>
      <c r="E105" s="2">
        <f>($B$2-D105)/$B$2%</f>
        <v>11.338912133891213</v>
      </c>
      <c r="F105" s="1">
        <v>2073</v>
      </c>
      <c r="G105" s="2">
        <f>($B$2-F105)/$B$2%</f>
        <v>13.263598326359833</v>
      </c>
      <c r="H105" s="14"/>
    </row>
    <row r="106" spans="1:8">
      <c r="A106" s="11" t="s">
        <v>7</v>
      </c>
      <c r="B106" s="7">
        <f t="shared" ref="B106:G106" si="60">MAX(B101:B105)</f>
        <v>2062</v>
      </c>
      <c r="C106" s="9">
        <f t="shared" si="60"/>
        <v>15.481171548117155</v>
      </c>
      <c r="D106" s="7">
        <f t="shared" si="60"/>
        <v>2119</v>
      </c>
      <c r="E106" s="9">
        <f t="shared" si="60"/>
        <v>11.589958158995817</v>
      </c>
      <c r="F106" s="7">
        <f t="shared" si="60"/>
        <v>2088</v>
      </c>
      <c r="G106" s="9">
        <f t="shared" si="60"/>
        <v>13.347280334728035</v>
      </c>
      <c r="H106" s="14"/>
    </row>
    <row r="107" spans="1:8">
      <c r="A107" s="11" t="s">
        <v>6</v>
      </c>
      <c r="B107" s="8">
        <f t="shared" ref="B107:G107" si="61">MIN(B101:B105)</f>
        <v>2020</v>
      </c>
      <c r="C107" s="10">
        <f t="shared" si="61"/>
        <v>13.723849372384938</v>
      </c>
      <c r="D107" s="8">
        <f t="shared" si="61"/>
        <v>2113</v>
      </c>
      <c r="E107" s="10">
        <f t="shared" si="61"/>
        <v>11.338912133891213</v>
      </c>
      <c r="F107" s="8">
        <f t="shared" si="61"/>
        <v>2071</v>
      </c>
      <c r="G107" s="10">
        <f t="shared" si="61"/>
        <v>12.635983263598327</v>
      </c>
      <c r="H107" s="14"/>
    </row>
    <row r="108" spans="1:8">
      <c r="A108" s="15" t="s">
        <v>12</v>
      </c>
      <c r="B108" s="16">
        <f>B106-B107</f>
        <v>42</v>
      </c>
      <c r="C108" s="17">
        <f t="shared" ref="C108" si="62">C106-C107</f>
        <v>1.7573221757322166</v>
      </c>
      <c r="D108" s="16">
        <f t="shared" ref="D108" si="63">D106-D107</f>
        <v>6</v>
      </c>
      <c r="E108" s="17">
        <f t="shared" ref="E108" si="64">E106-E107</f>
        <v>0.25104602510460339</v>
      </c>
      <c r="F108" s="16">
        <f t="shared" ref="F108" si="65">F106-F107</f>
        <v>17</v>
      </c>
      <c r="G108" s="17">
        <f t="shared" ref="G108" si="66">G106-G107</f>
        <v>0.71129707112970841</v>
      </c>
      <c r="H108" s="14"/>
    </row>
    <row r="109" spans="1:8">
      <c r="A109" s="12" t="s">
        <v>8</v>
      </c>
      <c r="B109" s="3">
        <f t="shared" ref="B109:G109" si="67">AVERAGE(B101:B105)</f>
        <v>2040.6</v>
      </c>
      <c r="C109" s="5">
        <f t="shared" si="67"/>
        <v>14.619246861924688</v>
      </c>
      <c r="D109" s="6">
        <f t="shared" si="67"/>
        <v>2117.6</v>
      </c>
      <c r="E109" s="5">
        <f t="shared" si="67"/>
        <v>11.397489539748953</v>
      </c>
      <c r="F109" s="6">
        <f t="shared" si="67"/>
        <v>2079.1999999999998</v>
      </c>
      <c r="G109" s="5">
        <f t="shared" si="67"/>
        <v>13.00418410041841</v>
      </c>
      <c r="H109" s="3">
        <v>5.6</v>
      </c>
    </row>
    <row r="111" spans="1:8">
      <c r="A111" s="3" t="s">
        <v>0</v>
      </c>
      <c r="B111" s="22" t="s">
        <v>1</v>
      </c>
      <c r="C111" s="22"/>
      <c r="D111" s="22" t="s">
        <v>9</v>
      </c>
      <c r="E111" s="22"/>
      <c r="F111" s="22" t="s">
        <v>10</v>
      </c>
      <c r="G111" s="22"/>
      <c r="H111" s="3" t="s">
        <v>11</v>
      </c>
    </row>
    <row r="112" spans="1:8">
      <c r="A112" s="23">
        <v>30</v>
      </c>
      <c r="B112" s="4" t="s">
        <v>3</v>
      </c>
      <c r="C112" s="4" t="s">
        <v>5</v>
      </c>
      <c r="D112" s="3" t="s">
        <v>2</v>
      </c>
      <c r="E112" s="3" t="s">
        <v>4</v>
      </c>
      <c r="F112" s="3" t="s">
        <v>2</v>
      </c>
      <c r="G112" s="3" t="s">
        <v>4</v>
      </c>
      <c r="H112" s="3" t="s">
        <v>5</v>
      </c>
    </row>
    <row r="113" spans="1:8">
      <c r="A113" s="24"/>
      <c r="B113" s="1">
        <v>2088</v>
      </c>
      <c r="C113" s="2">
        <f>($B$2-B113)/$B$2%</f>
        <v>12.635983263598327</v>
      </c>
      <c r="D113" s="1">
        <v>2108</v>
      </c>
      <c r="E113" s="2">
        <f>($B$2-D113)/$B$2%</f>
        <v>11.799163179916318</v>
      </c>
      <c r="F113" s="1">
        <v>2167</v>
      </c>
      <c r="G113" s="2">
        <f>($B$2-F113)/$B$2%</f>
        <v>9.3305439330543933</v>
      </c>
      <c r="H113" s="13"/>
    </row>
    <row r="114" spans="1:8">
      <c r="A114" s="24"/>
      <c r="B114" s="1">
        <v>2109</v>
      </c>
      <c r="C114" s="2">
        <f>($B$2-B114)/$B$2%</f>
        <v>11.757322175732218</v>
      </c>
      <c r="D114" s="1">
        <v>2121</v>
      </c>
      <c r="E114" s="2">
        <f>($B$2-D114)/$B$2%</f>
        <v>11.255230125523013</v>
      </c>
      <c r="F114" s="1">
        <v>2145</v>
      </c>
      <c r="G114" s="2">
        <f>($B$2-F114)/$B$2%</f>
        <v>10.251046025104603</v>
      </c>
      <c r="H114" s="14"/>
    </row>
    <row r="115" spans="1:8">
      <c r="A115" s="24"/>
      <c r="B115" s="1">
        <v>2107</v>
      </c>
      <c r="C115" s="2">
        <f>($B$2-B115)/$B$2%</f>
        <v>11.841004184100418</v>
      </c>
      <c r="D115" s="1">
        <v>2120</v>
      </c>
      <c r="E115" s="2">
        <f>($B$2-D115)/$B$2%</f>
        <v>11.297071129707113</v>
      </c>
      <c r="F115" s="1">
        <v>2139</v>
      </c>
      <c r="G115" s="2">
        <f>($B$2-F115)/$B$2%</f>
        <v>10.502092050209205</v>
      </c>
      <c r="H115" s="14"/>
    </row>
    <row r="116" spans="1:8">
      <c r="A116" s="24"/>
      <c r="B116" s="1">
        <v>2099</v>
      </c>
      <c r="C116" s="2">
        <f>($B$2-B116)/$B$2%</f>
        <v>12.175732217573222</v>
      </c>
      <c r="D116" s="1">
        <v>2141</v>
      </c>
      <c r="E116" s="2">
        <f>($B$2-D116)/$B$2%</f>
        <v>10.418410041841005</v>
      </c>
      <c r="F116" s="1">
        <v>2140</v>
      </c>
      <c r="G116" s="2">
        <f>($B$2-F116)/$B$2%</f>
        <v>10.460251046025105</v>
      </c>
      <c r="H116" s="14"/>
    </row>
    <row r="117" spans="1:8">
      <c r="A117" s="25"/>
      <c r="B117" s="1">
        <v>2107</v>
      </c>
      <c r="C117" s="2">
        <f>($B$2-B117)/$B$2%</f>
        <v>11.841004184100418</v>
      </c>
      <c r="D117" s="1">
        <v>2136</v>
      </c>
      <c r="E117" s="2">
        <f>($B$2-D117)/$B$2%</f>
        <v>10.627615062761507</v>
      </c>
      <c r="F117" s="1">
        <v>2148</v>
      </c>
      <c r="G117" s="2">
        <f>($B$2-F117)/$B$2%</f>
        <v>10.125523012552302</v>
      </c>
      <c r="H117" s="14"/>
    </row>
    <row r="118" spans="1:8">
      <c r="A118" s="11" t="s">
        <v>7</v>
      </c>
      <c r="B118" s="7">
        <f t="shared" ref="B118:G118" si="68">MAX(B113:B117)</f>
        <v>2109</v>
      </c>
      <c r="C118" s="9">
        <f t="shared" si="68"/>
        <v>12.635983263598327</v>
      </c>
      <c r="D118" s="7">
        <f t="shared" si="68"/>
        <v>2141</v>
      </c>
      <c r="E118" s="9">
        <f t="shared" si="68"/>
        <v>11.799163179916318</v>
      </c>
      <c r="F118" s="7">
        <f t="shared" si="68"/>
        <v>2167</v>
      </c>
      <c r="G118" s="9">
        <f t="shared" si="68"/>
        <v>10.502092050209205</v>
      </c>
      <c r="H118" s="14"/>
    </row>
    <row r="119" spans="1:8">
      <c r="A119" s="11" t="s">
        <v>6</v>
      </c>
      <c r="B119" s="8">
        <f t="shared" ref="B119:G119" si="69">MIN(B113:B117)</f>
        <v>2088</v>
      </c>
      <c r="C119" s="10">
        <f t="shared" si="69"/>
        <v>11.757322175732218</v>
      </c>
      <c r="D119" s="8">
        <f t="shared" si="69"/>
        <v>2108</v>
      </c>
      <c r="E119" s="10">
        <f t="shared" si="69"/>
        <v>10.418410041841005</v>
      </c>
      <c r="F119" s="8">
        <f t="shared" si="69"/>
        <v>2139</v>
      </c>
      <c r="G119" s="10">
        <f t="shared" si="69"/>
        <v>9.3305439330543933</v>
      </c>
      <c r="H119" s="14"/>
    </row>
    <row r="120" spans="1:8">
      <c r="A120" s="15" t="s">
        <v>12</v>
      </c>
      <c r="B120" s="16">
        <f>B118-B119</f>
        <v>21</v>
      </c>
      <c r="C120" s="17">
        <f t="shared" ref="C120" si="70">C118-C119</f>
        <v>0.8786610878661083</v>
      </c>
      <c r="D120" s="16">
        <f t="shared" ref="D120" si="71">D118-D119</f>
        <v>33</v>
      </c>
      <c r="E120" s="17">
        <f t="shared" ref="E120" si="72">E118-E119</f>
        <v>1.3807531380753133</v>
      </c>
      <c r="F120" s="16">
        <f t="shared" ref="F120" si="73">F118-F119</f>
        <v>28</v>
      </c>
      <c r="G120" s="17">
        <f t="shared" ref="G120" si="74">G118-G119</f>
        <v>1.1715481171548117</v>
      </c>
      <c r="H120" s="14"/>
    </row>
    <row r="121" spans="1:8">
      <c r="A121" s="12" t="s">
        <v>8</v>
      </c>
      <c r="B121" s="3">
        <f t="shared" ref="B121:G121" si="75">AVERAGE(B113:B117)</f>
        <v>2102</v>
      </c>
      <c r="C121" s="5">
        <f t="shared" si="75"/>
        <v>12.050209205020922</v>
      </c>
      <c r="D121" s="6">
        <f t="shared" si="75"/>
        <v>2125.1999999999998</v>
      </c>
      <c r="E121" s="5">
        <f t="shared" si="75"/>
        <v>11.079497907949792</v>
      </c>
      <c r="F121" s="6">
        <f t="shared" si="75"/>
        <v>2147.8000000000002</v>
      </c>
      <c r="G121" s="5">
        <f t="shared" si="75"/>
        <v>10.133891213389122</v>
      </c>
      <c r="H121" s="3">
        <v>5.4</v>
      </c>
    </row>
  </sheetData>
  <mergeCells count="41">
    <mergeCell ref="A112:A117"/>
    <mergeCell ref="A88:A93"/>
    <mergeCell ref="B99:C99"/>
    <mergeCell ref="D99:E99"/>
    <mergeCell ref="F99:G99"/>
    <mergeCell ref="A100:A105"/>
    <mergeCell ref="B111:C111"/>
    <mergeCell ref="D111:E111"/>
    <mergeCell ref="F111:G111"/>
    <mergeCell ref="B87:C87"/>
    <mergeCell ref="D87:E87"/>
    <mergeCell ref="F87:G87"/>
    <mergeCell ref="A40:A45"/>
    <mergeCell ref="B51:C51"/>
    <mergeCell ref="D51:E51"/>
    <mergeCell ref="F51:G51"/>
    <mergeCell ref="A52:A57"/>
    <mergeCell ref="B63:C63"/>
    <mergeCell ref="D63:E63"/>
    <mergeCell ref="F63:G63"/>
    <mergeCell ref="A64:A69"/>
    <mergeCell ref="B75:C75"/>
    <mergeCell ref="D75:E75"/>
    <mergeCell ref="F75:G75"/>
    <mergeCell ref="A76:A81"/>
    <mergeCell ref="A1:H1"/>
    <mergeCell ref="B39:C39"/>
    <mergeCell ref="D39:E39"/>
    <mergeCell ref="F39:G39"/>
    <mergeCell ref="B3:C3"/>
    <mergeCell ref="A4:A9"/>
    <mergeCell ref="D3:E3"/>
    <mergeCell ref="F3:G3"/>
    <mergeCell ref="B15:C15"/>
    <mergeCell ref="D15:E15"/>
    <mergeCell ref="F15:G15"/>
    <mergeCell ref="A16:A21"/>
    <mergeCell ref="B27:C27"/>
    <mergeCell ref="D27:E27"/>
    <mergeCell ref="F27:G27"/>
    <mergeCell ref="A28:A3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Nov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Huixing</cp:lastModifiedBy>
  <dcterms:created xsi:type="dcterms:W3CDTF">2018-11-16T02:30:26Z</dcterms:created>
  <dcterms:modified xsi:type="dcterms:W3CDTF">2018-12-10T09:06:30Z</dcterms:modified>
</cp:coreProperties>
</file>